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5" windowWidth="11595" windowHeight="6660" tabRatio="915" activeTab="2"/>
  </bookViews>
  <sheets>
    <sheet name="7 taules" sheetId="12" r:id="rId1"/>
    <sheet name="Rànquing1" sheetId="1" r:id="rId2"/>
    <sheet name="Fase Ind. Inf. de12" sheetId="5" r:id="rId3"/>
    <sheet name="DOBLE INFANTILS" sheetId="11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abs">#REF!</definedName>
    <definedName name="abs0">#REF!</definedName>
    <definedName name="Absolut1" localSheetId="0">#REF!</definedName>
    <definedName name="Absolut1">#REF!</definedName>
    <definedName name="Absolut100" localSheetId="0">#REF!</definedName>
    <definedName name="Absolut100">#REF!</definedName>
    <definedName name="Absolut20" localSheetId="0">#REF!</definedName>
    <definedName name="Absolut20">#REF!</definedName>
    <definedName name="Absolut40" localSheetId="0">#REF!</definedName>
    <definedName name="Absolut40">#REF!</definedName>
    <definedName name="Absolut60" localSheetId="0">#REF!</definedName>
    <definedName name="Absolut60">#REF!</definedName>
    <definedName name="Absolut75" localSheetId="0">#REF!</definedName>
    <definedName name="Absolut75">#REF!</definedName>
    <definedName name="Absolut80" localSheetId="0">#REF!</definedName>
    <definedName name="Absolut80">#REF!</definedName>
    <definedName name="_xlnm.Print_Area" localSheetId="0">'7 taules'!$A$1:$J$15</definedName>
    <definedName name="_xlnm.Print_Area" localSheetId="3">'DOBLE INFANTILS'!$A$1:$L$35</definedName>
    <definedName name="Borrar" localSheetId="0">#REF!,#REF!,#REF!,#REF!</definedName>
    <definedName name="Borrar" localSheetId="2">#REF!,#REF!,#REF!,#REF!</definedName>
    <definedName name="Borrar">#REF!,#REF!,#REF!,#REF!</definedName>
    <definedName name="fem" localSheetId="2">'[2]Fase Final Inf.'!$E$11,'[2]Fase Final Inf.'!$E$19,'[2]Fase Final Inf.'!$I$15,'[2]Fase Final Inf.'!$I$31,'[2]Fase Final Inf.'!$E$27,'[2]Fase Final Inf.'!$E$35,'[2]Fase Final Inf.'!$M$23,'[2]Fase Final Inf.'!$E$43,'[2]Fase Final Inf.'!$E$51,'[2]Fase Final Inf.'!$I$47,'[2]Fase Final Inf.'!$M$55,'[2]Fase Final Inf.'!$I$63,'[2]Fase Final Inf.'!$E$59,'[2]Fase Final Inf.'!$E$67</definedName>
    <definedName name="fem">[3]Hoja1!$E$11,[3]Hoja1!$E$19,[3]Hoja1!$I$15,[3]Hoja1!$I$31,[3]Hoja1!$E$27,[3]Hoja1!$E$35,[3]Hoja1!$M$23,[3]Hoja1!$E$43,[3]Hoja1!$E$51,[3]Hoja1!$I$47,[3]Hoja1!$M$55,[3]Hoja1!$I$63,[3]Hoja1!$E$59,[3]Hoja1!$E$67</definedName>
    <definedName name="impri" localSheetId="0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impri" localSheetId="2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impri">[3]Hoja1!$E$11,[3]Hoja1!$E$19,[3]Hoja1!$I$15,[3]Hoja1!$I$31,[3]Hoja1!$E$27,[3]Hoja1!$E$35,[3]Hoja1!$M$23,[3]Hoja1!$E$43,[3]Hoja1!$E$51,[3]Hoja1!$I$47,[3]Hoja1!$M$55,[3]Hoja1!$I$63,[3]Hoja1!$E$59,[3]Hoja1!$E$67</definedName>
    <definedName name="impri2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inf." localSheetId="2">'[4]Fase Final Inf.'!$E$11,'[4]Fase Final Inf.'!$E$19,'[4]Fase Final Inf.'!$I$15,'[4]Fase Final Inf.'!$I$31,'[4]Fase Final Inf.'!$E$27,'[4]Fase Final Inf.'!$E$35,'[4]Fase Final Inf.'!$M$23,'[4]Fase Final Inf.'!$E$43,'[4]Fase Final Inf.'!$E$51,'[4]Fase Final Inf.'!$I$47,'[4]Fase Final Inf.'!$M$55,'[4]Fase Final Inf.'!$I$63,'[4]Fase Final Inf.'!$E$59,'[4]Fase Final Inf.'!$E$67</definedName>
    <definedName name="inf.">[3]Hoja1!$E$11,[3]Hoja1!$E$19,[3]Hoja1!$I$15,[3]Hoja1!$I$31,[3]Hoja1!$E$27,[3]Hoja1!$E$35,[3]Hoja1!$M$23,[3]Hoja1!$E$43,[3]Hoja1!$E$51,[3]Hoja1!$I$47,[3]Hoja1!$M$55,[3]Hoja1!$I$63,[3]Hoja1!$E$59,[3]Hoja1!$E$67</definedName>
    <definedName name="infantil" localSheetId="2">'[4]Fase Final Inf.'!$E$11,'[4]Fase Final Inf.'!$E$19,'[4]Fase Final Inf.'!$I$15,'[4]Fase Final Inf.'!$I$31,'[4]Fase Final Inf.'!$E$27,'[4]Fase Final Inf.'!$E$35,'[4]Fase Final Inf.'!$M$23,'[4]Fase Final Inf.'!$E$43,'[4]Fase Final Inf.'!$E$51,'[4]Fase Final Inf.'!$I$47,'[4]Fase Final Inf.'!$M$55,'[4]Fase Final Inf.'!$I$63,'[4]Fase Final Inf.'!$E$59,'[4]Fase Final Inf.'!$E$67</definedName>
    <definedName name="infantil">[3]Hoja1!$E$11,[3]Hoja1!$E$19,[3]Hoja1!$I$15,[3]Hoja1!$I$31,[3]Hoja1!$E$27,[3]Hoja1!$E$35,[3]Hoja1!$M$23,[3]Hoja1!$E$43,[3]Hoja1!$E$51,[3]Hoja1!$I$47,[3]Hoja1!$M$55,[3]Hoja1!$I$63,[3]Hoja1!$E$59,[3]Hoja1!$E$67</definedName>
    <definedName name="Infantil1" localSheetId="0">#REF!</definedName>
    <definedName name="Infantil1">#REF!</definedName>
    <definedName name="Inff" localSheetId="0">#REF!,#REF!,#REF!,#REF!,#REF!,#REF!,#REF!,#REF!,#REF!,#REF!,#REF!,#REF!,#REF!,#REF!</definedName>
    <definedName name="Inff">#REF!,#REF!,#REF!,#REF!,#REF!,#REF!,#REF!,#REF!,#REF!,#REF!,#REF!,#REF!,#REF!,#REF!</definedName>
    <definedName name="result" localSheetId="3">#REF!</definedName>
    <definedName name="result">'[5]BENJAMINS-1'!$CJ$45:$CL$53</definedName>
    <definedName name="taules8">#REF!</definedName>
  </definedNames>
  <calcPr calcId="124519"/>
</workbook>
</file>

<file path=xl/calcChain.xml><?xml version="1.0" encoding="utf-8"?>
<calcChain xmlns="http://schemas.openxmlformats.org/spreadsheetml/2006/main">
  <c r="J98" i="5"/>
  <c r="J93"/>
  <c r="C37"/>
  <c r="K33" i="11"/>
  <c r="K24"/>
  <c r="E33"/>
  <c r="E31"/>
  <c r="E28"/>
  <c r="E26"/>
  <c r="H20"/>
  <c r="H22"/>
  <c r="J85" i="5"/>
  <c r="J80"/>
  <c r="J75"/>
  <c r="E71"/>
  <c r="J67"/>
  <c r="F67"/>
  <c r="E63"/>
  <c r="H32" i="11"/>
  <c r="H27"/>
  <c r="K29"/>
  <c r="E18"/>
  <c r="K21"/>
  <c r="H16"/>
  <c r="K18"/>
  <c r="E14"/>
  <c r="E10"/>
  <c r="H8"/>
  <c r="K12"/>
  <c r="E6"/>
  <c r="B24" i="5"/>
  <c r="C24"/>
  <c r="H24"/>
  <c r="L24"/>
  <c r="M24" s="1"/>
  <c r="B25"/>
  <c r="C25"/>
  <c r="H25"/>
  <c r="L25"/>
  <c r="M25" s="1"/>
  <c r="B26"/>
  <c r="C26"/>
  <c r="H26"/>
  <c r="L26"/>
  <c r="M26" s="1"/>
  <c r="H21"/>
  <c r="H20"/>
  <c r="H19"/>
  <c r="H16"/>
  <c r="H15"/>
  <c r="H14"/>
  <c r="H11"/>
  <c r="H10"/>
  <c r="H9"/>
  <c r="A1"/>
  <c r="C3"/>
  <c r="B41"/>
  <c r="B45"/>
  <c r="E43"/>
  <c r="E35"/>
  <c r="B37"/>
  <c r="B33"/>
  <c r="B14"/>
  <c r="B11"/>
  <c r="B10"/>
  <c r="B9"/>
  <c r="F39"/>
  <c r="B21"/>
  <c r="B20"/>
  <c r="B19"/>
  <c r="B16"/>
  <c r="B15"/>
  <c r="L9"/>
  <c r="M9" s="1"/>
  <c r="L10"/>
  <c r="M10" s="1"/>
  <c r="L11"/>
  <c r="M11" s="1"/>
  <c r="L19"/>
  <c r="M19" s="1"/>
  <c r="L20"/>
  <c r="M20" s="1"/>
  <c r="L14"/>
  <c r="M14" s="1"/>
  <c r="L15"/>
  <c r="M15" s="1"/>
  <c r="L16"/>
  <c r="M16" s="1"/>
  <c r="C14"/>
  <c r="C15"/>
  <c r="C16"/>
  <c r="L21"/>
  <c r="M21" s="1"/>
  <c r="C21"/>
  <c r="C20"/>
  <c r="C19"/>
  <c r="F43"/>
  <c r="C45"/>
  <c r="C41"/>
  <c r="B46" l="1"/>
  <c r="E45" s="1"/>
  <c r="H43" s="1"/>
  <c r="J47" s="1"/>
  <c r="B36"/>
  <c r="E65" s="1"/>
  <c r="H77" s="1"/>
  <c r="B32"/>
  <c r="E33" s="1"/>
  <c r="H49" s="1"/>
  <c r="J52" s="1"/>
  <c r="B44"/>
  <c r="E73" s="1"/>
  <c r="H83" s="1"/>
  <c r="B38"/>
  <c r="E37" s="1"/>
  <c r="H35" s="1"/>
  <c r="J39" s="1"/>
  <c r="B42"/>
  <c r="E41" s="1"/>
  <c r="H55" s="1"/>
  <c r="J57" s="1"/>
  <c r="B34"/>
  <c r="E61" s="1"/>
  <c r="H63" s="1"/>
  <c r="B40"/>
  <c r="E69" s="1"/>
  <c r="H71" s="1"/>
</calcChain>
</file>

<file path=xl/comments1.xml><?xml version="1.0" encoding="utf-8"?>
<comments xmlns="http://schemas.openxmlformats.org/spreadsheetml/2006/main">
  <authors>
    <author>Nemo</author>
  </authors>
  <commentList>
    <comment ref="G9" authorId="0">
      <text>
        <r>
          <rPr>
            <b/>
            <sz val="8"/>
            <color indexed="81"/>
            <rFont val="Tahoma"/>
            <family val="2"/>
          </rPr>
          <t>Columna A Absolut
Columna B Femení
Columna C Infantil
Columna D Veterà</t>
        </r>
      </text>
    </comment>
  </commentList>
</comments>
</file>

<file path=xl/sharedStrings.xml><?xml version="1.0" encoding="utf-8"?>
<sst xmlns="http://schemas.openxmlformats.org/spreadsheetml/2006/main" count="223" uniqueCount="124">
  <si>
    <t>Data:</t>
  </si>
  <si>
    <t>DIA</t>
  </si>
  <si>
    <t>HORA</t>
  </si>
  <si>
    <t>ÀRBITRE</t>
  </si>
  <si>
    <t>TAULA</t>
  </si>
  <si>
    <t>PARTIT</t>
  </si>
  <si>
    <t>Nº</t>
  </si>
  <si>
    <t>GRUP 1</t>
  </si>
  <si>
    <t>PT</t>
  </si>
  <si>
    <t>CLS</t>
  </si>
  <si>
    <t>2 - 3</t>
  </si>
  <si>
    <t>1</t>
  </si>
  <si>
    <t>2</t>
  </si>
  <si>
    <t>1 - 3</t>
  </si>
  <si>
    <t>1 - 2</t>
  </si>
  <si>
    <t>GRUP 2</t>
  </si>
  <si>
    <t>PROVA INDIVIDUAL</t>
  </si>
  <si>
    <t>GRUP 3</t>
  </si>
  <si>
    <t>GRUP 4</t>
  </si>
  <si>
    <t>1/4 FINAL</t>
  </si>
  <si>
    <t>1/2 FINAL</t>
  </si>
  <si>
    <t>FINAL</t>
  </si>
  <si>
    <t>T4</t>
  </si>
  <si>
    <t>1a FASE INDIVIDUALS INFANTIL</t>
  </si>
  <si>
    <t>FASE FINAL INDIVIDUALS INFANTIL</t>
  </si>
  <si>
    <t>INFANTIL</t>
  </si>
  <si>
    <t>T3</t>
  </si>
  <si>
    <t xml:space="preserve">Marc Molina </t>
  </si>
  <si>
    <t>Ivan Fernández</t>
  </si>
  <si>
    <t>Eduard Viladegut</t>
  </si>
  <si>
    <t>Jordi Carrera</t>
  </si>
  <si>
    <t>Sergi Quintana</t>
  </si>
  <si>
    <t>Oriol Purroy</t>
  </si>
  <si>
    <t>Gabriel Pedrescu</t>
  </si>
  <si>
    <t>Jordi Cerviño</t>
  </si>
  <si>
    <t>Jordi Ros</t>
  </si>
  <si>
    <t>Marc Saez</t>
  </si>
  <si>
    <t>IV TORNEIG DEL CIRCUIT DE LA  R. T. A LLEIDA DE LA F C T T</t>
  </si>
  <si>
    <t xml:space="preserve">Campionat Provincial Infantil </t>
  </si>
  <si>
    <t>CAMPIONAT</t>
  </si>
  <si>
    <t>POSICIONS 1 AL 8</t>
  </si>
  <si>
    <t>C</t>
  </si>
  <si>
    <t>A</t>
  </si>
  <si>
    <t>T1</t>
  </si>
  <si>
    <t>D</t>
  </si>
  <si>
    <t>CAMPIÓ</t>
  </si>
  <si>
    <t>T2</t>
  </si>
  <si>
    <t>E</t>
  </si>
  <si>
    <t>B</t>
  </si>
  <si>
    <t>F</t>
  </si>
  <si>
    <t>SEGON</t>
  </si>
  <si>
    <t>perdedor A</t>
  </si>
  <si>
    <t>perdedor B</t>
  </si>
  <si>
    <t>TERCER</t>
  </si>
  <si>
    <t>QUART</t>
  </si>
  <si>
    <t>perdedor C</t>
  </si>
  <si>
    <t>G</t>
  </si>
  <si>
    <t>perdedor D</t>
  </si>
  <si>
    <t>CINQUÈ</t>
  </si>
  <si>
    <t>perdedor E</t>
  </si>
  <si>
    <t>H</t>
  </si>
  <si>
    <t>perdedor F</t>
  </si>
  <si>
    <t>SISÈ</t>
  </si>
  <si>
    <t>SETÈ</t>
  </si>
  <si>
    <t>M.Molina/C. Fernàndez</t>
  </si>
  <si>
    <t>E. Viladegut/S.Quintana</t>
  </si>
  <si>
    <t>J. Carrera/j. Cerviño</t>
  </si>
  <si>
    <t>G. Pedrescu/A. Farrero</t>
  </si>
  <si>
    <t>Iker Tudo</t>
  </si>
  <si>
    <t>VUITÈ</t>
  </si>
  <si>
    <t>perdedor G</t>
  </si>
  <si>
    <t>perdedor H</t>
  </si>
  <si>
    <t>T5</t>
  </si>
  <si>
    <t>T6</t>
  </si>
  <si>
    <t>T7</t>
  </si>
  <si>
    <t xml:space="preserve">O- Purroy/ M. Saez </t>
  </si>
  <si>
    <t>18:00     T4</t>
  </si>
  <si>
    <t>18:00     T5</t>
  </si>
  <si>
    <t>18:00     T6</t>
  </si>
  <si>
    <t>18:00     T7</t>
  </si>
  <si>
    <t>18:20      T4</t>
  </si>
  <si>
    <t>18:20      T5</t>
  </si>
  <si>
    <t>18:20      T6</t>
  </si>
  <si>
    <t>Taula 1</t>
  </si>
  <si>
    <t>Taula 2</t>
  </si>
  <si>
    <t>Taula 3</t>
  </si>
  <si>
    <t>Taula 4</t>
  </si>
  <si>
    <t>Taula 5</t>
  </si>
  <si>
    <t>Taula 6</t>
  </si>
  <si>
    <t>Taula 7</t>
  </si>
  <si>
    <t>Taula 8</t>
  </si>
  <si>
    <t>16:00-16:20</t>
  </si>
  <si>
    <t>Grup 1 Juv</t>
  </si>
  <si>
    <t>Grup 2 Juv</t>
  </si>
  <si>
    <t>Grup 1 Inf</t>
  </si>
  <si>
    <t>Grup 2 Inf</t>
  </si>
  <si>
    <t>Grup 3 Inf</t>
  </si>
  <si>
    <t>Grup 4 Inf</t>
  </si>
  <si>
    <t>16:20 - 16:40</t>
  </si>
  <si>
    <t>16:40-17:00</t>
  </si>
  <si>
    <t>17:00-17:20</t>
  </si>
  <si>
    <t>1/2 Juv</t>
  </si>
  <si>
    <t xml:space="preserve">1/4 Inf </t>
  </si>
  <si>
    <t>17:20-17:40</t>
  </si>
  <si>
    <t xml:space="preserve">Dobles juv </t>
  </si>
  <si>
    <t xml:space="preserve">1/2 Inf </t>
  </si>
  <si>
    <t>del 5è al 8è</t>
  </si>
  <si>
    <t>17:40-18:00</t>
  </si>
  <si>
    <t xml:space="preserve">1/4 dob Inf </t>
  </si>
  <si>
    <t>18:00- 18:20</t>
  </si>
  <si>
    <t xml:space="preserve">1/2 dob inf </t>
  </si>
  <si>
    <t>1/2dob Inf</t>
  </si>
  <si>
    <t>18:20-18:40</t>
  </si>
  <si>
    <t>3r i 4t</t>
  </si>
  <si>
    <t>5è i 6è</t>
  </si>
  <si>
    <t>final juvenil</t>
  </si>
  <si>
    <t>final Dob Inf</t>
  </si>
  <si>
    <t>3r i 4t dob Inf</t>
  </si>
  <si>
    <t>18:40- 19:00</t>
  </si>
  <si>
    <t xml:space="preserve">Final Inf </t>
  </si>
  <si>
    <t xml:space="preserve">3r i 4t </t>
  </si>
  <si>
    <t>7è i 8è</t>
  </si>
  <si>
    <t>novè</t>
  </si>
  <si>
    <t>desè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</si>
</sst>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d\-mmm"/>
  </numFmts>
  <fonts count="22">
    <font>
      <sz val="10"/>
      <name val="Arial"/>
    </font>
    <font>
      <b/>
      <sz val="8"/>
      <name val="Arial"/>
      <family val="2"/>
    </font>
    <font>
      <b/>
      <sz val="8"/>
      <name val="Arial"/>
      <family val="2"/>
    </font>
    <font>
      <b/>
      <i/>
      <sz val="12"/>
      <color indexed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i/>
      <sz val="10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5" fillId="0" borderId="0" applyFont="0" applyFill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6" fillId="0" borderId="0"/>
    <xf numFmtId="0" fontId="15" fillId="0" borderId="0"/>
  </cellStyleXfs>
  <cellXfs count="131">
    <xf numFmtId="0" fontId="0" fillId="0" borderId="0" xfId="0"/>
    <xf numFmtId="0" fontId="2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4" borderId="0" xfId="0" applyFont="1" applyFill="1"/>
    <xf numFmtId="16" fontId="0" fillId="0" borderId="0" xfId="0" applyNumberFormat="1"/>
    <xf numFmtId="0" fontId="0" fillId="0" borderId="0" xfId="0" applyAlignment="1">
      <alignment horizontal="left"/>
    </xf>
    <xf numFmtId="0" fontId="0" fillId="0" borderId="0" xfId="0" applyProtection="1"/>
    <xf numFmtId="0" fontId="0" fillId="0" borderId="0" xfId="0" applyBorder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quotePrefix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0" fillId="0" borderId="0" xfId="0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vertical="center"/>
    </xf>
    <xf numFmtId="0" fontId="4" fillId="0" borderId="7" xfId="0" applyFont="1" applyBorder="1" applyProtection="1"/>
    <xf numFmtId="0" fontId="0" fillId="0" borderId="7" xfId="0" applyBorder="1" applyProtection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/>
    <xf numFmtId="0" fontId="0" fillId="0" borderId="8" xfId="0" applyBorder="1"/>
    <xf numFmtId="0" fontId="8" fillId="0" borderId="8" xfId="0" applyFont="1" applyBorder="1"/>
    <xf numFmtId="0" fontId="0" fillId="0" borderId="7" xfId="0" applyBorder="1"/>
    <xf numFmtId="0" fontId="0" fillId="0" borderId="0" xfId="0" applyBorder="1"/>
    <xf numFmtId="0" fontId="4" fillId="0" borderId="7" xfId="0" applyFont="1" applyBorder="1"/>
    <xf numFmtId="0" fontId="5" fillId="0" borderId="0" xfId="0" applyFont="1"/>
    <xf numFmtId="0" fontId="5" fillId="2" borderId="7" xfId="0" applyFont="1" applyFill="1" applyBorder="1" applyProtection="1">
      <protection locked="0"/>
    </xf>
    <xf numFmtId="0" fontId="2" fillId="2" borderId="9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Continuous" vertical="center"/>
    </xf>
    <xf numFmtId="0" fontId="11" fillId="5" borderId="9" xfId="0" applyFont="1" applyFill="1" applyBorder="1" applyAlignment="1">
      <alignment horizontal="centerContinuous" vertical="center"/>
    </xf>
    <xf numFmtId="0" fontId="12" fillId="5" borderId="9" xfId="0" applyFont="1" applyFill="1" applyBorder="1" applyAlignment="1">
      <alignment horizontal="centerContinuous" vertical="center"/>
    </xf>
    <xf numFmtId="0" fontId="12" fillId="5" borderId="4" xfId="0" quotePrefix="1" applyFont="1" applyFill="1" applyBorder="1" applyAlignment="1">
      <alignment horizontal="centerContinuous" vertical="center"/>
    </xf>
    <xf numFmtId="49" fontId="2" fillId="0" borderId="6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20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10" xfId="0" quotePrefix="1" applyFont="1" applyBorder="1" applyAlignment="1" applyProtection="1">
      <alignment horizontal="left" vertical="center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2" fillId="0" borderId="0" xfId="0" quotePrefix="1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0" fontId="2" fillId="0" borderId="11" xfId="0" quotePrefix="1" applyFont="1" applyBorder="1" applyAlignment="1" applyProtection="1">
      <alignment horizontal="left" vertical="center"/>
    </xf>
    <xf numFmtId="0" fontId="2" fillId="0" borderId="6" xfId="0" quotePrefix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horizontal="center" vertical="center"/>
    </xf>
    <xf numFmtId="0" fontId="2" fillId="0" borderId="0" xfId="0" quotePrefix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</xf>
    <xf numFmtId="16" fontId="2" fillId="0" borderId="0" xfId="0" applyNumberFormat="1" applyFont="1" applyBorder="1" applyAlignment="1">
      <alignment horizontal="left" vertical="center"/>
    </xf>
    <xf numFmtId="164" fontId="2" fillId="0" borderId="12" xfId="0" applyNumberFormat="1" applyFont="1" applyBorder="1" applyAlignment="1" applyProtection="1">
      <alignment horizontal="center" vertical="center"/>
    </xf>
    <xf numFmtId="164" fontId="2" fillId="0" borderId="8" xfId="0" applyNumberFormat="1" applyFont="1" applyBorder="1" applyAlignment="1" applyProtection="1">
      <alignment horizontal="center" vertical="center"/>
    </xf>
    <xf numFmtId="20" fontId="2" fillId="0" borderId="0" xfId="0" applyNumberFormat="1" applyFont="1" applyBorder="1" applyAlignment="1" applyProtection="1">
      <alignment horizontal="center" vertical="center"/>
      <protection locked="0"/>
    </xf>
    <xf numFmtId="20" fontId="2" fillId="0" borderId="7" xfId="0" applyNumberFormat="1" applyFont="1" applyBorder="1" applyAlignment="1" applyProtection="1">
      <alignment horizontal="center" vertical="center"/>
      <protection locked="0"/>
    </xf>
    <xf numFmtId="20" fontId="2" fillId="0" borderId="0" xfId="0" applyNumberFormat="1" applyFont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right"/>
      <protection locked="0"/>
    </xf>
    <xf numFmtId="20" fontId="1" fillId="0" borderId="0" xfId="0" applyNumberFormat="1" applyFont="1" applyBorder="1" applyAlignment="1" applyProtection="1">
      <alignment horizontal="centerContinuous" vertical="center"/>
      <protection locked="0"/>
    </xf>
    <xf numFmtId="0" fontId="1" fillId="0" borderId="11" xfId="0" applyFont="1" applyBorder="1" applyAlignment="1" applyProtection="1">
      <alignment horizontal="right" vertical="center"/>
      <protection locked="0"/>
    </xf>
    <xf numFmtId="20" fontId="1" fillId="0" borderId="0" xfId="0" applyNumberFormat="1" applyFont="1" applyBorder="1" applyAlignment="1" applyProtection="1">
      <alignment horizontal="centerContinuous"/>
      <protection locked="0"/>
    </xf>
    <xf numFmtId="0" fontId="5" fillId="2" borderId="10" xfId="0" applyFont="1" applyFill="1" applyBorder="1" applyProtection="1">
      <protection locked="0"/>
    </xf>
    <xf numFmtId="0" fontId="2" fillId="0" borderId="0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0" fontId="7" fillId="0" borderId="7" xfId="0" applyFont="1" applyBorder="1" applyProtection="1"/>
    <xf numFmtId="20" fontId="1" fillId="0" borderId="0" xfId="0" applyNumberFormat="1" applyFont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5" fillId="0" borderId="7" xfId="0" applyFont="1" applyBorder="1"/>
    <xf numFmtId="16" fontId="1" fillId="0" borderId="0" xfId="0" applyNumberFormat="1" applyFont="1" applyBorder="1" applyAlignment="1"/>
    <xf numFmtId="20" fontId="1" fillId="0" borderId="11" xfId="0" applyNumberFormat="1" applyFont="1" applyBorder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5" fillId="0" borderId="7" xfId="0" applyFont="1" applyBorder="1" applyProtection="1"/>
    <xf numFmtId="0" fontId="1" fillId="0" borderId="0" xfId="0" applyFont="1"/>
    <xf numFmtId="0" fontId="7" fillId="0" borderId="0" xfId="0" applyFont="1"/>
    <xf numFmtId="0" fontId="15" fillId="0" borderId="0" xfId="0" applyFont="1"/>
    <xf numFmtId="0" fontId="0" fillId="9" borderId="7" xfId="0" applyFill="1" applyBorder="1" applyProtection="1"/>
    <xf numFmtId="0" fontId="0" fillId="9" borderId="10" xfId="0" applyFill="1" applyBorder="1" applyProtection="1"/>
    <xf numFmtId="0" fontId="17" fillId="7" borderId="11" xfId="2" applyBorder="1" applyAlignment="1" applyProtection="1">
      <alignment horizontal="right"/>
      <protection locked="0"/>
    </xf>
    <xf numFmtId="0" fontId="18" fillId="8" borderId="11" xfId="3" applyBorder="1" applyAlignment="1" applyProtection="1">
      <alignment horizontal="right"/>
      <protection locked="0"/>
    </xf>
    <xf numFmtId="0" fontId="18" fillId="8" borderId="11" xfId="3" applyBorder="1" applyAlignment="1" applyProtection="1">
      <alignment horizontal="right" vertical="center"/>
      <protection locked="0"/>
    </xf>
    <xf numFmtId="0" fontId="18" fillId="8" borderId="0" xfId="3"/>
    <xf numFmtId="0" fontId="17" fillId="7" borderId="0" xfId="2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20" fontId="1" fillId="0" borderId="0" xfId="0" applyNumberFormat="1" applyFont="1" applyBorder="1" applyAlignment="1">
      <alignment horizontal="left"/>
    </xf>
    <xf numFmtId="0" fontId="15" fillId="0" borderId="0" xfId="5"/>
    <xf numFmtId="0" fontId="15" fillId="0" borderId="0" xfId="5" applyAlignment="1">
      <alignment horizontal="center"/>
    </xf>
    <xf numFmtId="0" fontId="15" fillId="0" borderId="0" xfId="5" applyBorder="1" applyAlignment="1">
      <alignment horizontal="center"/>
    </xf>
    <xf numFmtId="0" fontId="15" fillId="0" borderId="0" xfId="5" applyFont="1" applyAlignment="1">
      <alignment horizontal="center"/>
    </xf>
    <xf numFmtId="0" fontId="1" fillId="0" borderId="0" xfId="5" applyFont="1"/>
    <xf numFmtId="0" fontId="4" fillId="0" borderId="6" xfId="5" applyFont="1" applyFill="1" applyBorder="1" applyAlignment="1">
      <alignment horizontal="center"/>
    </xf>
    <xf numFmtId="0" fontId="4" fillId="0" borderId="1" xfId="5" applyFont="1" applyFill="1" applyBorder="1" applyAlignment="1">
      <alignment horizontal="center"/>
    </xf>
    <xf numFmtId="0" fontId="15" fillId="0" borderId="8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/>
    </xf>
    <xf numFmtId="0" fontId="15" fillId="0" borderId="0" xfId="5" applyFill="1" applyBorder="1" applyAlignment="1">
      <alignment horizontal="center"/>
    </xf>
    <xf numFmtId="0" fontId="15" fillId="0" borderId="13" xfId="5" applyFill="1" applyBorder="1" applyAlignment="1">
      <alignment horizontal="center"/>
    </xf>
    <xf numFmtId="20" fontId="1" fillId="0" borderId="0" xfId="5" applyNumberFormat="1" applyFont="1"/>
    <xf numFmtId="0" fontId="19" fillId="10" borderId="6" xfId="5" applyFont="1" applyFill="1" applyBorder="1" applyAlignment="1">
      <alignment horizontal="center"/>
    </xf>
    <xf numFmtId="0" fontId="19" fillId="0" borderId="6" xfId="5" applyFont="1" applyFill="1" applyBorder="1" applyAlignment="1">
      <alignment horizontal="center"/>
    </xf>
    <xf numFmtId="0" fontId="20" fillId="11" borderId="6" xfId="5" applyFont="1" applyFill="1" applyBorder="1" applyAlignment="1">
      <alignment horizontal="center"/>
    </xf>
    <xf numFmtId="0" fontId="20" fillId="11" borderId="1" xfId="5" applyFont="1" applyFill="1" applyBorder="1" applyAlignment="1">
      <alignment horizontal="center"/>
    </xf>
    <xf numFmtId="0" fontId="21" fillId="0" borderId="6" xfId="5" applyFont="1" applyFill="1" applyBorder="1" applyAlignment="1">
      <alignment horizontal="center"/>
    </xf>
    <xf numFmtId="0" fontId="15" fillId="0" borderId="0" xfId="5" applyFill="1" applyAlignment="1">
      <alignment horizontal="center"/>
    </xf>
    <xf numFmtId="0" fontId="15" fillId="0" borderId="6" xfId="5" applyFill="1" applyBorder="1" applyAlignment="1">
      <alignment horizontal="center"/>
    </xf>
    <xf numFmtId="0" fontId="19" fillId="12" borderId="6" xfId="5" applyFont="1" applyFill="1" applyBorder="1" applyAlignment="1">
      <alignment horizontal="center"/>
    </xf>
    <xf numFmtId="0" fontId="15" fillId="0" borderId="6" xfId="5" applyFont="1" applyFill="1" applyBorder="1" applyAlignment="1">
      <alignment horizontal="center"/>
    </xf>
    <xf numFmtId="0" fontId="20" fillId="13" borderId="6" xfId="5" applyFont="1" applyFill="1" applyBorder="1" applyAlignment="1">
      <alignment horizontal="center"/>
    </xf>
    <xf numFmtId="0" fontId="20" fillId="0" borderId="1" xfId="5" applyFont="1" applyFill="1" applyBorder="1" applyAlignment="1">
      <alignment horizontal="center"/>
    </xf>
    <xf numFmtId="0" fontId="15" fillId="0" borderId="0" xfId="5" applyFill="1"/>
    <xf numFmtId="0" fontId="15" fillId="0" borderId="1" xfId="5" applyFont="1" applyFill="1" applyBorder="1" applyAlignment="1">
      <alignment horizontal="center"/>
    </xf>
    <xf numFmtId="0" fontId="15" fillId="0" borderId="0" xfId="5" applyFill="1" applyBorder="1"/>
    <xf numFmtId="0" fontId="21" fillId="0" borderId="0" xfId="5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" fontId="2" fillId="0" borderId="0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" fontId="1" fillId="0" borderId="0" xfId="0" applyNumberFormat="1" applyFont="1" applyBorder="1" applyAlignment="1">
      <alignment horizontal="center"/>
    </xf>
  </cellXfs>
  <cellStyles count="6">
    <cellStyle name="Euro" xfId="1"/>
    <cellStyle name="Incorrecto" xfId="2" builtinId="27"/>
    <cellStyle name="Neutral" xfId="3" builtinId="28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Feder/00-01/Compet/TOPS/1T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Feder/02-03/Compet/TOPS/WINDOWS/Desktop/Feder/00-01/Compet/TOPS/1T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1T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Feder/01-02/Compet/TOPS/WINDOWS/Desktop/Feder/00-01/Compet/TOPS/1T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/Desktop/fede/temporada%2012-13/competici&#243;/opens/Campionats%20provincials%20d'edats/benjamins/BENJAMINS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tlletes"/>
      <sheetName val="Org. Nº. RK"/>
      <sheetName val="Rànquing"/>
      <sheetName val="12 Taules (68)"/>
      <sheetName val="12 Taules(88)"/>
      <sheetName val="1a Fase Individuals Absolut"/>
      <sheetName val="1a Fase Individuals Absolut (2)"/>
      <sheetName val="Imprimir Fase Final Absolut"/>
      <sheetName val="Fase Final Absolut (2)"/>
      <sheetName val="Fase Ind. Fem."/>
      <sheetName val="1a Fase Inf."/>
      <sheetName val="Fase Final Inf."/>
      <sheetName val="Fase Ind. Inf. No. Fed."/>
      <sheetName val="Fase Final Inf. No Fed."/>
      <sheetName val="Individuals Absolut Lleur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E11">
            <v>2</v>
          </cell>
        </row>
        <row r="15">
          <cell r="I15">
            <v>2</v>
          </cell>
        </row>
        <row r="19">
          <cell r="E19">
            <v>0</v>
          </cell>
        </row>
        <row r="23">
          <cell r="M23">
            <v>2</v>
          </cell>
        </row>
        <row r="27">
          <cell r="E27">
            <v>0</v>
          </cell>
        </row>
        <row r="31">
          <cell r="I31">
            <v>0</v>
          </cell>
        </row>
        <row r="35">
          <cell r="E35">
            <v>2</v>
          </cell>
        </row>
        <row r="43">
          <cell r="E43">
            <v>2</v>
          </cell>
        </row>
        <row r="47">
          <cell r="I47">
            <v>1</v>
          </cell>
        </row>
        <row r="51">
          <cell r="E51">
            <v>0</v>
          </cell>
        </row>
        <row r="55">
          <cell r="M55">
            <v>1</v>
          </cell>
        </row>
        <row r="59">
          <cell r="E59">
            <v>1</v>
          </cell>
        </row>
        <row r="63">
          <cell r="I63">
            <v>2</v>
          </cell>
        </row>
        <row r="67">
          <cell r="E67">
            <v>2</v>
          </cell>
        </row>
      </sheetData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utlletes"/>
      <sheetName val="Org. Nº. RK"/>
      <sheetName val="Rànquing"/>
      <sheetName val="12 Taules (68)"/>
      <sheetName val="12 Taules(88)"/>
      <sheetName val="1a Fase Individuals Absolut"/>
      <sheetName val="1a Fase Individuals Absolut (2)"/>
      <sheetName val="Imprimir Fase Final Absolut"/>
      <sheetName val="Fase Final Absolut (2)"/>
      <sheetName val="Fase Ind. Fem."/>
      <sheetName val="1a Fase Inf."/>
      <sheetName val="Fase Final Inf."/>
      <sheetName val="Fase Ind. Inf. No. Fed."/>
      <sheetName val="Fase Final Inf. No Fed."/>
      <sheetName val="Individuals Absolut Lleur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E11">
            <v>2</v>
          </cell>
        </row>
        <row r="15">
          <cell r="I15">
            <v>2</v>
          </cell>
        </row>
        <row r="19">
          <cell r="E19">
            <v>0</v>
          </cell>
        </row>
        <row r="23">
          <cell r="M23">
            <v>2</v>
          </cell>
        </row>
        <row r="27">
          <cell r="E27">
            <v>0</v>
          </cell>
        </row>
        <row r="31">
          <cell r="I31">
            <v>0</v>
          </cell>
        </row>
        <row r="35">
          <cell r="E35">
            <v>2</v>
          </cell>
        </row>
        <row r="43">
          <cell r="E43">
            <v>2</v>
          </cell>
        </row>
        <row r="47">
          <cell r="I47">
            <v>1</v>
          </cell>
        </row>
        <row r="51">
          <cell r="E51">
            <v>0</v>
          </cell>
        </row>
        <row r="55">
          <cell r="M55">
            <v>1</v>
          </cell>
        </row>
        <row r="59">
          <cell r="E59">
            <v>1</v>
          </cell>
        </row>
        <row r="63">
          <cell r="I63">
            <v>2</v>
          </cell>
        </row>
        <row r="67">
          <cell r="E67">
            <v>2</v>
          </cell>
        </row>
      </sheetData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1">
          <cell r="E11" t="str">
            <v>OSCAR</v>
          </cell>
        </row>
        <row r="15">
          <cell r="I15" t="str">
            <v>OSCAR</v>
          </cell>
        </row>
        <row r="19">
          <cell r="E19" t="str">
            <v>OSCAR</v>
          </cell>
        </row>
        <row r="23">
          <cell r="M23" t="str">
            <v>OSCAR</v>
          </cell>
        </row>
        <row r="27">
          <cell r="E27" t="str">
            <v>OSCAR</v>
          </cell>
        </row>
        <row r="31">
          <cell r="I31" t="str">
            <v>OSCAR</v>
          </cell>
        </row>
        <row r="35">
          <cell r="E35" t="str">
            <v>OSCAR</v>
          </cell>
        </row>
        <row r="43">
          <cell r="E43" t="str">
            <v>OSCAR</v>
          </cell>
        </row>
        <row r="47">
          <cell r="I47" t="str">
            <v>OSCAR</v>
          </cell>
        </row>
        <row r="51">
          <cell r="E51" t="str">
            <v>OSCAR</v>
          </cell>
        </row>
        <row r="55">
          <cell r="M55" t="str">
            <v>OSCAR</v>
          </cell>
        </row>
        <row r="59">
          <cell r="E59" t="str">
            <v>OSCAR</v>
          </cell>
        </row>
        <row r="63">
          <cell r="I63" t="str">
            <v>OSCAR</v>
          </cell>
        </row>
        <row r="67">
          <cell r="E67" t="str">
            <v>OSCAR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utlletes"/>
      <sheetName val="Org. Nº. RK"/>
      <sheetName val="Rànquing"/>
      <sheetName val="12 Taules (68)"/>
      <sheetName val="12 Taules(88)"/>
      <sheetName val="1a Fase Individuals Absolut"/>
      <sheetName val="1a Fase Individuals Absolut (2)"/>
      <sheetName val="Imprimir Fase Final Absolut"/>
      <sheetName val="Fase Final Absolut (2)"/>
      <sheetName val="Fase Ind. Fem."/>
      <sheetName val="1a Fase Inf."/>
      <sheetName val="Fase Final Inf."/>
      <sheetName val="Fase Ind. Inf. No. Fed."/>
      <sheetName val="Fase Final Inf. No Fed."/>
      <sheetName val="Individuals Absolut Lleure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1">
          <cell r="E11">
            <v>2</v>
          </cell>
        </row>
        <row r="15">
          <cell r="I15">
            <v>2</v>
          </cell>
        </row>
        <row r="19">
          <cell r="E19">
            <v>0</v>
          </cell>
        </row>
        <row r="23">
          <cell r="M23">
            <v>2</v>
          </cell>
        </row>
        <row r="27">
          <cell r="E27">
            <v>0</v>
          </cell>
        </row>
        <row r="31">
          <cell r="I31">
            <v>0</v>
          </cell>
        </row>
        <row r="35">
          <cell r="E35">
            <v>2</v>
          </cell>
        </row>
        <row r="43">
          <cell r="E43">
            <v>2</v>
          </cell>
        </row>
        <row r="47">
          <cell r="I47">
            <v>1</v>
          </cell>
        </row>
        <row r="51">
          <cell r="E51">
            <v>0</v>
          </cell>
        </row>
        <row r="55">
          <cell r="M55">
            <v>1</v>
          </cell>
        </row>
        <row r="59">
          <cell r="E59">
            <v>1</v>
          </cell>
        </row>
        <row r="63">
          <cell r="I63">
            <v>2</v>
          </cell>
        </row>
        <row r="67">
          <cell r="E67">
            <v>2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8 Taules "/>
      <sheetName val="dobles BEN"/>
      <sheetName val="BENJAMINS-1"/>
      <sheetName val="BENJAMINS-2"/>
      <sheetName val="BENJAMINS-3"/>
      <sheetName val="BENJAMINS-4"/>
      <sheetName val="QUADRE FINAL 1 AL 8"/>
      <sheetName val="QUADRE FINAL 9 AL 16"/>
    </sheetNames>
    <sheetDataSet>
      <sheetData sheetId="0"/>
      <sheetData sheetId="1"/>
      <sheetData sheetId="2">
        <row r="45">
          <cell r="CJ45" t="str">
            <v>3np</v>
          </cell>
          <cell r="CK45" t="str">
            <v>3 - np</v>
          </cell>
          <cell r="CL45" t="str">
            <v>a</v>
          </cell>
        </row>
        <row r="46">
          <cell r="CJ46" t="str">
            <v>30</v>
          </cell>
          <cell r="CK46" t="str">
            <v>3 - 0</v>
          </cell>
          <cell r="CL46" t="str">
            <v>a</v>
          </cell>
        </row>
        <row r="47">
          <cell r="CJ47" t="str">
            <v>31</v>
          </cell>
          <cell r="CK47" t="str">
            <v>3 - 1</v>
          </cell>
          <cell r="CL47" t="str">
            <v>a</v>
          </cell>
        </row>
        <row r="48">
          <cell r="CJ48" t="str">
            <v>32</v>
          </cell>
          <cell r="CK48" t="str">
            <v>3 - 2</v>
          </cell>
          <cell r="CL48" t="str">
            <v>a</v>
          </cell>
        </row>
        <row r="49">
          <cell r="CJ49" t="str">
            <v>np3</v>
          </cell>
          <cell r="CK49" t="str">
            <v>np - 3</v>
          </cell>
          <cell r="CL49" t="str">
            <v>b</v>
          </cell>
        </row>
        <row r="50">
          <cell r="CJ50" t="str">
            <v>03</v>
          </cell>
          <cell r="CK50" t="str">
            <v>0 - 3</v>
          </cell>
          <cell r="CL50" t="str">
            <v>b</v>
          </cell>
        </row>
        <row r="51">
          <cell r="CJ51" t="str">
            <v>13</v>
          </cell>
          <cell r="CK51" t="str">
            <v>1 - 3</v>
          </cell>
          <cell r="CL51" t="str">
            <v>b</v>
          </cell>
        </row>
        <row r="52">
          <cell r="CJ52" t="str">
            <v>23</v>
          </cell>
          <cell r="CK52" t="str">
            <v>2 - 3</v>
          </cell>
          <cell r="CL52" t="str">
            <v>b</v>
          </cell>
        </row>
        <row r="53">
          <cell r="CK53" t="str">
            <v xml:space="preserve"> </v>
          </cell>
          <cell r="CL53" t="str">
            <v xml:space="preserve"> 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workbookViewId="0">
      <selection activeCell="F15" sqref="F15"/>
    </sheetView>
  </sheetViews>
  <sheetFormatPr baseColWidth="10" defaultRowHeight="12.75"/>
  <cols>
    <col min="1" max="16384" width="11.42578125" style="99"/>
  </cols>
  <sheetData>
    <row r="1" spans="1:16" ht="13.5" thickBot="1">
      <c r="B1" s="100" t="s">
        <v>83</v>
      </c>
      <c r="C1" s="100" t="s">
        <v>84</v>
      </c>
      <c r="D1" s="100" t="s">
        <v>85</v>
      </c>
      <c r="E1" s="100" t="s">
        <v>86</v>
      </c>
      <c r="F1" s="100" t="s">
        <v>87</v>
      </c>
      <c r="G1" s="100" t="s">
        <v>88</v>
      </c>
      <c r="H1" s="100" t="s">
        <v>89</v>
      </c>
      <c r="I1" s="100" t="s">
        <v>90</v>
      </c>
      <c r="J1" s="101"/>
      <c r="K1" s="101"/>
      <c r="L1" s="101"/>
      <c r="M1" s="101"/>
      <c r="N1" s="101"/>
      <c r="O1" s="102"/>
      <c r="P1" s="103"/>
    </row>
    <row r="2" spans="1:16" ht="13.5" thickBot="1">
      <c r="A2" s="103"/>
      <c r="B2" s="104"/>
      <c r="C2" s="104"/>
      <c r="D2" s="104"/>
      <c r="E2" s="104"/>
      <c r="F2" s="104"/>
      <c r="G2" s="104"/>
      <c r="H2" s="105"/>
      <c r="I2" s="104"/>
      <c r="J2" s="106"/>
      <c r="K2" s="107"/>
      <c r="L2" s="108"/>
      <c r="M2" s="108"/>
      <c r="N2" s="108"/>
      <c r="O2" s="109"/>
      <c r="P2" s="110"/>
    </row>
    <row r="3" spans="1:16" ht="13.5" thickBot="1">
      <c r="A3" s="110" t="s">
        <v>91</v>
      </c>
      <c r="B3" s="111" t="s">
        <v>92</v>
      </c>
      <c r="C3" s="111" t="s">
        <v>93</v>
      </c>
      <c r="D3" s="112"/>
      <c r="E3" s="113" t="s">
        <v>94</v>
      </c>
      <c r="F3" s="113" t="s">
        <v>95</v>
      </c>
      <c r="G3" s="113" t="s">
        <v>96</v>
      </c>
      <c r="H3" s="114" t="s">
        <v>97</v>
      </c>
      <c r="I3" s="115"/>
      <c r="J3" s="108"/>
      <c r="K3" s="108"/>
      <c r="L3" s="107"/>
      <c r="M3" s="107"/>
      <c r="N3" s="108"/>
      <c r="O3" s="116"/>
      <c r="P3" s="103"/>
    </row>
    <row r="4" spans="1:16" ht="13.5" thickBot="1">
      <c r="A4" s="103" t="s">
        <v>98</v>
      </c>
      <c r="B4" s="111" t="s">
        <v>92</v>
      </c>
      <c r="C4" s="111" t="s">
        <v>93</v>
      </c>
      <c r="D4" s="112"/>
      <c r="E4" s="113" t="s">
        <v>94</v>
      </c>
      <c r="F4" s="113" t="s">
        <v>95</v>
      </c>
      <c r="G4" s="113" t="s">
        <v>96</v>
      </c>
      <c r="H4" s="114" t="s">
        <v>97</v>
      </c>
      <c r="I4" s="115"/>
      <c r="J4" s="108"/>
      <c r="K4" s="107"/>
      <c r="L4" s="108"/>
      <c r="M4" s="108"/>
      <c r="N4" s="108"/>
      <c r="O4" s="116"/>
      <c r="P4" s="103"/>
    </row>
    <row r="5" spans="1:16" ht="13.5" thickBot="1">
      <c r="A5" s="103" t="s">
        <v>99</v>
      </c>
      <c r="B5" s="111" t="s">
        <v>92</v>
      </c>
      <c r="C5" s="111" t="s">
        <v>93</v>
      </c>
      <c r="D5" s="112"/>
      <c r="E5" s="113" t="s">
        <v>94</v>
      </c>
      <c r="F5" s="113" t="s">
        <v>95</v>
      </c>
      <c r="G5" s="113" t="s">
        <v>96</v>
      </c>
      <c r="H5" s="114" t="s">
        <v>97</v>
      </c>
      <c r="I5" s="115"/>
      <c r="J5" s="108"/>
      <c r="K5" s="107"/>
      <c r="L5" s="108"/>
      <c r="M5" s="108"/>
      <c r="N5" s="108"/>
      <c r="O5" s="116"/>
      <c r="P5" s="103"/>
    </row>
    <row r="6" spans="1:16" ht="13.5" thickBot="1">
      <c r="A6" s="103" t="s">
        <v>100</v>
      </c>
      <c r="B6" s="111" t="s">
        <v>101</v>
      </c>
      <c r="C6" s="111" t="s">
        <v>101</v>
      </c>
      <c r="D6" s="112"/>
      <c r="E6" s="113" t="s">
        <v>102</v>
      </c>
      <c r="F6" s="113" t="s">
        <v>102</v>
      </c>
      <c r="G6" s="113" t="s">
        <v>102</v>
      </c>
      <c r="H6" s="114" t="s">
        <v>102</v>
      </c>
      <c r="I6" s="117"/>
      <c r="J6" s="108"/>
      <c r="K6" s="107"/>
      <c r="L6" s="108"/>
      <c r="M6" s="108"/>
      <c r="N6" s="108"/>
      <c r="O6" s="116"/>
    </row>
    <row r="7" spans="1:16" ht="13.5" thickBot="1">
      <c r="A7" s="103" t="s">
        <v>103</v>
      </c>
      <c r="B7" s="118" t="s">
        <v>104</v>
      </c>
      <c r="C7" s="112"/>
      <c r="D7" s="112"/>
      <c r="E7" s="113" t="s">
        <v>105</v>
      </c>
      <c r="F7" s="113" t="s">
        <v>105</v>
      </c>
      <c r="G7" s="113" t="s">
        <v>106</v>
      </c>
      <c r="H7" s="114" t="s">
        <v>106</v>
      </c>
      <c r="I7" s="119"/>
      <c r="J7" s="107"/>
      <c r="K7" s="107"/>
      <c r="L7" s="108"/>
      <c r="M7" s="108"/>
      <c r="N7" s="108"/>
      <c r="O7" s="116"/>
    </row>
    <row r="8" spans="1:16" ht="13.5" thickBot="1">
      <c r="A8" s="103" t="s">
        <v>107</v>
      </c>
      <c r="B8" s="118" t="s">
        <v>104</v>
      </c>
      <c r="C8" s="112"/>
      <c r="D8" s="112"/>
      <c r="E8" s="120" t="s">
        <v>108</v>
      </c>
      <c r="F8" s="120" t="s">
        <v>108</v>
      </c>
      <c r="G8" s="120" t="s">
        <v>108</v>
      </c>
      <c r="H8" s="121"/>
      <c r="I8" s="119"/>
      <c r="J8" s="107"/>
      <c r="K8" s="107"/>
      <c r="L8" s="108"/>
      <c r="M8" s="108"/>
      <c r="N8" s="108"/>
      <c r="O8" s="116"/>
    </row>
    <row r="9" spans="1:16" ht="13.5" thickBot="1">
      <c r="A9" s="103" t="s">
        <v>109</v>
      </c>
      <c r="B9" s="118" t="s">
        <v>104</v>
      </c>
      <c r="C9" s="112"/>
      <c r="D9" s="112"/>
      <c r="E9" s="120" t="s">
        <v>110</v>
      </c>
      <c r="F9" s="120" t="s">
        <v>111</v>
      </c>
      <c r="G9" s="120" t="s">
        <v>106</v>
      </c>
      <c r="H9" s="120" t="s">
        <v>106</v>
      </c>
      <c r="I9" s="119"/>
      <c r="J9" s="107"/>
      <c r="K9" s="107"/>
      <c r="L9" s="108"/>
      <c r="M9" s="108"/>
      <c r="N9" s="108"/>
    </row>
    <row r="10" spans="1:16" ht="13.5" thickBot="1">
      <c r="A10" s="103" t="s">
        <v>112</v>
      </c>
      <c r="B10" s="111" t="s">
        <v>113</v>
      </c>
      <c r="C10" s="111" t="s">
        <v>114</v>
      </c>
      <c r="D10" s="111" t="s">
        <v>115</v>
      </c>
      <c r="E10" s="120" t="s">
        <v>116</v>
      </c>
      <c r="F10" s="120" t="s">
        <v>117</v>
      </c>
      <c r="G10" s="120" t="s">
        <v>114</v>
      </c>
      <c r="H10" s="121"/>
      <c r="I10" s="119"/>
      <c r="J10" s="107"/>
      <c r="K10" s="107"/>
      <c r="L10" s="108"/>
      <c r="M10" s="108"/>
      <c r="N10" s="108"/>
      <c r="O10" s="122"/>
    </row>
    <row r="11" spans="1:16" ht="13.5" thickBot="1">
      <c r="A11" s="103" t="s">
        <v>118</v>
      </c>
      <c r="B11" s="119"/>
      <c r="C11" s="119"/>
      <c r="D11" s="119"/>
      <c r="E11" s="113" t="s">
        <v>119</v>
      </c>
      <c r="F11" s="113" t="s">
        <v>120</v>
      </c>
      <c r="G11" s="113" t="s">
        <v>114</v>
      </c>
      <c r="H11" s="114" t="s">
        <v>121</v>
      </c>
      <c r="I11" s="119"/>
      <c r="J11" s="107"/>
      <c r="K11" s="107"/>
      <c r="L11" s="108"/>
      <c r="M11" s="108"/>
      <c r="N11" s="108"/>
      <c r="O11" s="122"/>
    </row>
    <row r="12" spans="1:16" ht="13.5" thickBot="1">
      <c r="A12" s="103"/>
      <c r="B12" s="119"/>
      <c r="C12" s="119"/>
      <c r="D12" s="119"/>
      <c r="E12" s="119"/>
      <c r="F12" s="119"/>
      <c r="G12" s="119"/>
      <c r="H12" s="123"/>
      <c r="I12" s="119"/>
      <c r="J12" s="106"/>
      <c r="K12" s="107"/>
      <c r="L12" s="108"/>
      <c r="M12" s="108"/>
      <c r="N12" s="108"/>
      <c r="O12" s="122"/>
    </row>
    <row r="13" spans="1:16">
      <c r="A13" s="103"/>
      <c r="B13" s="122"/>
      <c r="C13" s="122"/>
      <c r="D13" s="122"/>
      <c r="E13" s="122"/>
      <c r="F13" s="122"/>
      <c r="G13" s="122"/>
      <c r="H13" s="122"/>
      <c r="I13" s="122"/>
      <c r="J13" s="122"/>
      <c r="K13" s="124"/>
      <c r="L13" s="124"/>
      <c r="M13" s="124"/>
      <c r="N13" s="124"/>
      <c r="O13" s="122"/>
    </row>
    <row r="14" spans="1:16">
      <c r="A14" s="110"/>
      <c r="B14" s="122"/>
      <c r="C14" s="122"/>
      <c r="D14" s="122"/>
      <c r="E14" s="125"/>
      <c r="F14" s="125"/>
      <c r="G14" s="122"/>
      <c r="H14" s="122"/>
      <c r="I14" s="122"/>
      <c r="J14" s="122"/>
      <c r="K14" s="122"/>
      <c r="L14" s="122"/>
      <c r="M14" s="122"/>
      <c r="N14" s="122"/>
      <c r="O14" s="122"/>
    </row>
    <row r="15" spans="1:16">
      <c r="A15" s="103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spans="1:16">
      <c r="A16" s="103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5">
      <c r="A17" s="103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</row>
    <row r="18" spans="1:15">
      <c r="A18" s="103"/>
      <c r="B18" s="122"/>
      <c r="C18" s="122"/>
    </row>
    <row r="19" spans="1:15">
      <c r="A19" s="103"/>
      <c r="B19" s="122"/>
      <c r="C19" s="122"/>
    </row>
    <row r="20" spans="1:15">
      <c r="A20" s="103"/>
      <c r="B20" s="122"/>
    </row>
  </sheetData>
  <pageMargins left="0.7" right="0.7" top="0.75" bottom="0.75" header="0.3" footer="0.3"/>
  <pageSetup paperSize="9" scale="7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C1:L40"/>
  <sheetViews>
    <sheetView workbookViewId="0">
      <selection activeCell="C12" sqref="C12"/>
    </sheetView>
  </sheetViews>
  <sheetFormatPr baseColWidth="10" defaultRowHeight="12.75"/>
  <cols>
    <col min="1" max="1" width="18" customWidth="1"/>
    <col min="2" max="2" width="15.28515625" customWidth="1"/>
    <col min="3" max="3" width="16.28515625" customWidth="1"/>
    <col min="4" max="4" width="14.7109375" style="8" customWidth="1"/>
    <col min="5" max="5" width="14.7109375" customWidth="1"/>
    <col min="6" max="6" width="5" customWidth="1"/>
    <col min="7" max="7" width="6" customWidth="1"/>
    <col min="8" max="8" width="13.5703125" customWidth="1"/>
    <col min="11" max="11" width="13.5703125" bestFit="1" customWidth="1"/>
  </cols>
  <sheetData>
    <row r="1" spans="3:12" ht="13.5" thickBot="1">
      <c r="C1" t="s">
        <v>27</v>
      </c>
      <c r="D1"/>
      <c r="G1" s="1" t="s">
        <v>37</v>
      </c>
      <c r="H1" s="2"/>
      <c r="I1" s="2"/>
      <c r="J1" s="2"/>
      <c r="K1" s="2"/>
    </row>
    <row r="2" spans="3:12" ht="13.5" thickBot="1">
      <c r="C2" t="s">
        <v>28</v>
      </c>
      <c r="D2"/>
    </row>
    <row r="3" spans="3:12" ht="15.75" thickBot="1">
      <c r="C3" t="s">
        <v>29</v>
      </c>
      <c r="D3"/>
      <c r="G3" s="3" t="s">
        <v>38</v>
      </c>
      <c r="H3" s="4"/>
      <c r="I3" s="4"/>
      <c r="J3" s="4"/>
      <c r="K3" s="73">
        <v>41714</v>
      </c>
      <c r="L3" s="4"/>
    </row>
    <row r="4" spans="3:12">
      <c r="C4" t="s">
        <v>30</v>
      </c>
      <c r="D4"/>
    </row>
    <row r="5" spans="3:12" ht="13.5" thickBot="1">
      <c r="C5" t="s">
        <v>31</v>
      </c>
      <c r="D5"/>
      <c r="H5" s="5"/>
    </row>
    <row r="6" spans="3:12" ht="15.75" thickBot="1">
      <c r="C6" t="s">
        <v>32</v>
      </c>
      <c r="D6"/>
      <c r="G6" s="6" t="s">
        <v>0</v>
      </c>
      <c r="H6" s="73">
        <v>41714</v>
      </c>
    </row>
    <row r="7" spans="3:12">
      <c r="C7" t="s">
        <v>33</v>
      </c>
      <c r="D7"/>
      <c r="H7" s="7"/>
    </row>
    <row r="8" spans="3:12">
      <c r="C8" t="s">
        <v>34</v>
      </c>
      <c r="D8"/>
    </row>
    <row r="9" spans="3:12">
      <c r="C9" t="s">
        <v>35</v>
      </c>
      <c r="D9"/>
    </row>
    <row r="10" spans="3:12">
      <c r="C10" s="88" t="s">
        <v>68</v>
      </c>
      <c r="D10"/>
    </row>
    <row r="11" spans="3:12">
      <c r="C11" t="s">
        <v>36</v>
      </c>
      <c r="D11"/>
    </row>
    <row r="12" spans="3:12">
      <c r="D12"/>
    </row>
    <row r="13" spans="3:12">
      <c r="D13"/>
    </row>
    <row r="14" spans="3:12">
      <c r="D14"/>
    </row>
    <row r="15" spans="3:12">
      <c r="D15"/>
    </row>
    <row r="16" spans="3:12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  <row r="23" spans="4:4">
      <c r="D23"/>
    </row>
    <row r="24" spans="4:4">
      <c r="D24"/>
    </row>
    <row r="25" spans="4:4">
      <c r="D25"/>
    </row>
    <row r="26" spans="4:4">
      <c r="D26"/>
    </row>
    <row r="27" spans="4:4">
      <c r="D27"/>
    </row>
    <row r="28" spans="4:4">
      <c r="D28"/>
    </row>
    <row r="29" spans="4:4">
      <c r="D29"/>
    </row>
    <row r="30" spans="4:4">
      <c r="D30"/>
    </row>
    <row r="31" spans="4:4">
      <c r="D31"/>
    </row>
    <row r="32" spans="4:4">
      <c r="D32"/>
    </row>
    <row r="33" spans="4:4">
      <c r="D33"/>
    </row>
    <row r="34" spans="4:4">
      <c r="D34"/>
    </row>
    <row r="35" spans="4:4">
      <c r="D35"/>
    </row>
    <row r="36" spans="4:4">
      <c r="D36"/>
    </row>
    <row r="37" spans="4:4">
      <c r="D37"/>
    </row>
    <row r="38" spans="4:4">
      <c r="D38"/>
    </row>
    <row r="39" spans="4:4">
      <c r="D39"/>
    </row>
    <row r="40" spans="4:4">
      <c r="D40"/>
    </row>
  </sheetData>
  <phoneticPr fontId="1" type="noConversion"/>
  <printOptions horizontalCentered="1"/>
  <pageMargins left="0.59055118110236227" right="0.59055118110236227" top="0.78740157480314965" bottom="0.78740157480314965" header="0.511811024" footer="0.511811024"/>
  <pageSetup paperSize="9" scale="93" orientation="portrait" horizontalDpi="360" verticalDpi="360" r:id="rId1"/>
  <headerFooter alignWithMargins="0">
    <oddHeader>&amp;R&amp;"Times New Roman,Negrita"TEMPORADA 00/01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99"/>
  <sheetViews>
    <sheetView tabSelected="1" workbookViewId="0">
      <selection activeCell="N43" sqref="N43"/>
    </sheetView>
  </sheetViews>
  <sheetFormatPr baseColWidth="10" defaultColWidth="3.7109375" defaultRowHeight="9" customHeight="1"/>
  <cols>
    <col min="1" max="1" width="9.42578125" customWidth="1"/>
    <col min="2" max="2" width="6.7109375" customWidth="1"/>
    <col min="3" max="3" width="13" customWidth="1"/>
    <col min="4" max="4" width="3.140625" customWidth="1"/>
    <col min="5" max="5" width="6.140625" customWidth="1"/>
    <col min="6" max="6" width="10.7109375" customWidth="1"/>
    <col min="7" max="7" width="2.7109375" customWidth="1"/>
    <col min="8" max="8" width="19.28515625" customWidth="1"/>
    <col min="9" max="13" width="3.7109375" customWidth="1"/>
    <col min="14" max="14" width="4.7109375" customWidth="1"/>
    <col min="15" max="15" width="5.28515625" customWidth="1"/>
    <col min="16" max="16" width="2.7109375" hidden="1" customWidth="1"/>
    <col min="17" max="17" width="6.7109375" customWidth="1"/>
    <col min="18" max="18" width="5.140625" customWidth="1"/>
    <col min="19" max="19" width="6.5703125" customWidth="1"/>
    <col min="20" max="20" width="2.140625" customWidth="1"/>
    <col min="21" max="21" width="17" customWidth="1"/>
    <col min="22" max="22" width="3.7109375" customWidth="1"/>
    <col min="23" max="23" width="4.5703125" customWidth="1"/>
    <col min="24" max="25" width="3.7109375" customWidth="1"/>
    <col min="26" max="26" width="4.5703125" customWidth="1"/>
    <col min="27" max="28" width="3.7109375" customWidth="1"/>
    <col min="29" max="29" width="4.5703125" customWidth="1"/>
    <col min="30" max="31" width="3.7109375" customWidth="1"/>
    <col min="32" max="32" width="4.5703125" customWidth="1"/>
  </cols>
  <sheetData>
    <row r="1" spans="1:18" ht="11.25" customHeight="1" thickBot="1">
      <c r="A1" s="2" t="str">
        <f>Rànquing1!G1</f>
        <v>IV TORNEIG DEL CIRCUIT DE LA  R. T. A LLEIDA DE LA F C T T</v>
      </c>
      <c r="B1" s="38"/>
      <c r="C1" s="38"/>
      <c r="D1" s="38"/>
      <c r="E1" s="38"/>
      <c r="F1" s="38"/>
      <c r="G1" s="38"/>
      <c r="H1" s="38"/>
      <c r="I1" s="38"/>
      <c r="J1" s="38" t="s">
        <v>16</v>
      </c>
      <c r="K1" s="38"/>
      <c r="L1" s="38"/>
      <c r="M1" s="38"/>
      <c r="N1" s="38"/>
      <c r="O1" s="39" t="s">
        <v>25</v>
      </c>
    </row>
    <row r="2" spans="1:18" ht="12" customHeight="1" thickBot="1"/>
    <row r="3" spans="1:18" ht="24.75" customHeight="1" thickBot="1">
      <c r="B3" s="40"/>
      <c r="C3" s="41" t="str">
        <f>Rànquing1!G3</f>
        <v xml:space="preserve">Campionat Provincial Infantil </v>
      </c>
      <c r="D3" s="42"/>
      <c r="E3" s="42"/>
      <c r="F3" s="42"/>
      <c r="G3" s="42"/>
      <c r="H3" s="42"/>
      <c r="I3" s="42"/>
      <c r="J3" s="42"/>
      <c r="K3" s="42"/>
      <c r="L3" s="42"/>
      <c r="M3" s="43"/>
    </row>
    <row r="4" spans="1:18" ht="12" customHeight="1"/>
    <row r="5" spans="1:18" ht="15" customHeight="1">
      <c r="B5" s="23"/>
      <c r="C5" s="22"/>
      <c r="D5" s="128" t="s">
        <v>23</v>
      </c>
      <c r="E5" s="128"/>
      <c r="F5" s="128"/>
      <c r="G5" s="128"/>
      <c r="H5" s="128"/>
      <c r="I5" s="128"/>
      <c r="J5" s="128"/>
      <c r="K5" s="24"/>
      <c r="L5" s="22"/>
      <c r="M5" s="22"/>
    </row>
    <row r="7" spans="1:18" ht="27" customHeight="1" thickBot="1"/>
    <row r="8" spans="1:18" ht="12" customHeight="1" thickBot="1">
      <c r="B8" s="11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44" t="s">
        <v>6</v>
      </c>
      <c r="H8" s="13" t="s">
        <v>7</v>
      </c>
      <c r="I8" s="45">
        <v>1</v>
      </c>
      <c r="J8" s="45">
        <v>2</v>
      </c>
      <c r="K8" s="45">
        <v>3</v>
      </c>
      <c r="L8" s="45" t="s">
        <v>8</v>
      </c>
      <c r="M8" s="45" t="s">
        <v>9</v>
      </c>
    </row>
    <row r="9" spans="1:18" ht="15" customHeight="1" thickBot="1">
      <c r="B9" s="63">
        <f>Rànquing1!H6</f>
        <v>41714</v>
      </c>
      <c r="C9" s="64">
        <v>0.66666666666666663</v>
      </c>
      <c r="D9" s="14">
        <v>2</v>
      </c>
      <c r="E9" s="15">
        <v>4</v>
      </c>
      <c r="F9" s="47" t="s">
        <v>13</v>
      </c>
      <c r="G9" s="20" t="s">
        <v>11</v>
      </c>
      <c r="H9" s="48" t="str">
        <f>Rànquing1!C1</f>
        <v xml:space="preserve">Marc Molina </v>
      </c>
      <c r="I9" s="49"/>
      <c r="J9" s="16">
        <v>3</v>
      </c>
      <c r="K9" s="16">
        <v>3</v>
      </c>
      <c r="L9" s="50">
        <f>IF(J9=3,3,IF(J9=2,1,IF(J9=1,1,IF(J9="","",IF(J9=0,1)))))+IF(K9=3,3,IF(K9=2,1,IF(K9=1,1,IF(K9="","",IF(K9=0,1)))))</f>
        <v>6</v>
      </c>
      <c r="M9" s="50" t="str">
        <f>IF(L9=6,"1r",IF(L9=4,"2n",IF(L9=2,"3r","")))</f>
        <v>1r</v>
      </c>
      <c r="R9" s="51"/>
    </row>
    <row r="10" spans="1:18" ht="15" customHeight="1" thickBot="1">
      <c r="B10" s="63">
        <f>Rànquing1!H6</f>
        <v>41714</v>
      </c>
      <c r="C10" s="64">
        <v>0.68055555555555547</v>
      </c>
      <c r="D10" s="14">
        <v>1</v>
      </c>
      <c r="E10" s="15">
        <v>4</v>
      </c>
      <c r="F10" s="52" t="s">
        <v>10</v>
      </c>
      <c r="G10" s="20" t="s">
        <v>12</v>
      </c>
      <c r="H10" s="48" t="str">
        <f>Rànquing1!C8</f>
        <v>Jordi Cerviño</v>
      </c>
      <c r="I10" s="16">
        <v>0</v>
      </c>
      <c r="J10" s="49"/>
      <c r="K10" s="16">
        <v>0</v>
      </c>
      <c r="L10" s="50">
        <f>IF(I10=3,3,IF(I10=2,1,IF(I10=1,1,IF(I10="","",IF(I10=0,1)))))+IF(K10=3,3,IF(K10=2,1,IF(K10=1,1,IF(K10="","",IF(K10=0,1)))))</f>
        <v>2</v>
      </c>
      <c r="M10" s="50" t="str">
        <f>IF(L10=6,"1r",IF(L10=4,"2n",IF(L10=2,"3r","")))</f>
        <v>3r</v>
      </c>
      <c r="R10" s="51"/>
    </row>
    <row r="11" spans="1:18" ht="15" customHeight="1" thickBot="1">
      <c r="B11" s="62">
        <f>Rànquing1!H6</f>
        <v>41714</v>
      </c>
      <c r="C11" s="65">
        <v>0.69444444444444453</v>
      </c>
      <c r="D11" s="19">
        <v>3</v>
      </c>
      <c r="E11" s="18">
        <v>4</v>
      </c>
      <c r="F11" s="53" t="s">
        <v>14</v>
      </c>
      <c r="G11" s="20">
        <v>3</v>
      </c>
      <c r="H11" s="54" t="str">
        <f>Rànquing1!C9</f>
        <v>Jordi Ros</v>
      </c>
      <c r="I11" s="16">
        <v>1</v>
      </c>
      <c r="J11" s="16">
        <v>3</v>
      </c>
      <c r="K11" s="49"/>
      <c r="L11" s="50">
        <f>IF(I11=3,3,IF(I11=2,1,IF(I11=1,1,IF(I11="","",IF(I11=0,1)))))+IF(J11=3,3,IF(J11=2,1,IF(J11=1,1,IF(J11="","",IF(J11=0,1)))))</f>
        <v>4</v>
      </c>
      <c r="M11" s="50" t="str">
        <f>IF(L11=6,"1r",IF(L11=4,"2n",IF(L11=2,"3r","")))</f>
        <v>2n</v>
      </c>
      <c r="R11" s="51"/>
    </row>
    <row r="12" spans="1:18" ht="15" customHeight="1" thickBot="1">
      <c r="B12" s="9"/>
      <c r="C12" s="9"/>
      <c r="D12" s="9"/>
      <c r="E12" s="9"/>
      <c r="F12" s="9"/>
      <c r="G12" s="9"/>
      <c r="H12" s="21"/>
      <c r="R12" s="34"/>
    </row>
    <row r="13" spans="1:18" ht="12" customHeight="1" thickBot="1">
      <c r="B13" s="11" t="s">
        <v>1</v>
      </c>
      <c r="C13" s="12" t="s">
        <v>2</v>
      </c>
      <c r="D13" s="12" t="s">
        <v>3</v>
      </c>
      <c r="E13" s="12" t="s">
        <v>4</v>
      </c>
      <c r="F13" s="12" t="s">
        <v>5</v>
      </c>
      <c r="G13" s="44" t="s">
        <v>6</v>
      </c>
      <c r="H13" s="13" t="s">
        <v>15</v>
      </c>
      <c r="I13" s="45">
        <v>1</v>
      </c>
      <c r="J13" s="45">
        <v>2</v>
      </c>
      <c r="K13" s="45">
        <v>3</v>
      </c>
      <c r="L13" s="45" t="s">
        <v>8</v>
      </c>
      <c r="M13" s="45" t="s">
        <v>9</v>
      </c>
    </row>
    <row r="14" spans="1:18" ht="15" customHeight="1" thickBot="1">
      <c r="B14" s="63">
        <f>Rànquing1!$H$6</f>
        <v>41714</v>
      </c>
      <c r="C14" s="64">
        <f>$C$9</f>
        <v>0.66666666666666663</v>
      </c>
      <c r="D14" s="14">
        <v>2</v>
      </c>
      <c r="E14" s="15">
        <v>5</v>
      </c>
      <c r="F14" s="47" t="s">
        <v>13</v>
      </c>
      <c r="G14" s="20" t="s">
        <v>11</v>
      </c>
      <c r="H14" s="48" t="str">
        <f>Rànquing1!C2</f>
        <v>Ivan Fernández</v>
      </c>
      <c r="I14" s="49"/>
      <c r="J14" s="16">
        <v>3</v>
      </c>
      <c r="K14" s="16">
        <v>3</v>
      </c>
      <c r="L14" s="50">
        <f>IF(J14=3,3,IF(J14=2,1,IF(J14=1,1,IF(J14="","",IF(J14=0,1)))))+IF(K14=3,3,IF(K14=2,1,IF(K14=1,1,IF(K14="","",IF(K14=0,1)))))</f>
        <v>6</v>
      </c>
      <c r="M14" s="50" t="str">
        <f>IF(L14=6,"1r",IF(L14=4,"2n",IF(L14=2,"3r","")))</f>
        <v>1r</v>
      </c>
    </row>
    <row r="15" spans="1:18" ht="15" customHeight="1" thickBot="1">
      <c r="B15" s="63">
        <f>Rànquing1!$H$6</f>
        <v>41714</v>
      </c>
      <c r="C15" s="64">
        <f>$C$10</f>
        <v>0.68055555555555547</v>
      </c>
      <c r="D15" s="14">
        <v>1</v>
      </c>
      <c r="E15" s="15">
        <v>5</v>
      </c>
      <c r="F15" s="52" t="s">
        <v>10</v>
      </c>
      <c r="G15" s="20" t="s">
        <v>12</v>
      </c>
      <c r="H15" s="48" t="str">
        <f>Rànquing1!C6</f>
        <v>Oriol Purroy</v>
      </c>
      <c r="I15" s="16">
        <v>0</v>
      </c>
      <c r="J15" s="49"/>
      <c r="K15" s="16">
        <v>3</v>
      </c>
      <c r="L15" s="50">
        <f>IF(I15=3,3,IF(I15=2,1,IF(I15=1,1,IF(I15="","",IF(I15=0,1)))))+IF(K15=3,3,IF(K15=2,1,IF(K15=1,1,IF(K15="","",IF(K15=0,1)))))</f>
        <v>4</v>
      </c>
      <c r="M15" s="50" t="str">
        <f>IF(L15=6,"1r",IF(L15=4,"2n",IF(L15=2,"3r","")))</f>
        <v>2n</v>
      </c>
    </row>
    <row r="16" spans="1:18" ht="15" customHeight="1" thickBot="1">
      <c r="B16" s="62">
        <f>Rànquing1!$H$6</f>
        <v>41714</v>
      </c>
      <c r="C16" s="65">
        <f>$C$11</f>
        <v>0.69444444444444453</v>
      </c>
      <c r="D16" s="19">
        <v>3</v>
      </c>
      <c r="E16" s="18">
        <v>5</v>
      </c>
      <c r="F16" s="53" t="s">
        <v>14</v>
      </c>
      <c r="G16" s="20">
        <v>3</v>
      </c>
      <c r="H16" s="55" t="str">
        <f>Rànquing1!C10</f>
        <v>Iker Tudo</v>
      </c>
      <c r="I16" s="16">
        <v>0</v>
      </c>
      <c r="J16" s="16">
        <v>0</v>
      </c>
      <c r="K16" s="49"/>
      <c r="L16" s="50">
        <f>IF(I16=3,3,IF(I16=2,1,IF(I16=1,1,IF(I16="","",IF(I16=0,1)))))+IF(J16=3,3,IF(J16=2,1,IF(J16=1,1,IF(J16="","",IF(J16=0,1)))))</f>
        <v>2</v>
      </c>
      <c r="M16" s="50" t="str">
        <f>IF(L16=6,"1r",IF(L16=4,"2n",IF(L16=2,"3r","")))</f>
        <v>3r</v>
      </c>
    </row>
    <row r="17" spans="1:30" ht="15" customHeight="1" thickBot="1">
      <c r="B17" s="56"/>
      <c r="C17" s="46"/>
      <c r="D17" s="14"/>
      <c r="E17" s="14"/>
      <c r="F17" s="47"/>
      <c r="G17" s="47"/>
      <c r="H17" s="57"/>
      <c r="I17" s="58"/>
      <c r="J17" s="58"/>
      <c r="K17" s="59"/>
      <c r="L17" s="51"/>
      <c r="M17" s="51"/>
    </row>
    <row r="18" spans="1:30" ht="12" customHeight="1" thickBot="1">
      <c r="B18" s="11" t="s">
        <v>1</v>
      </c>
      <c r="C18" s="12" t="s">
        <v>2</v>
      </c>
      <c r="D18" s="12" t="s">
        <v>3</v>
      </c>
      <c r="E18" s="12" t="s">
        <v>4</v>
      </c>
      <c r="F18" s="12" t="s">
        <v>5</v>
      </c>
      <c r="G18" s="44" t="s">
        <v>6</v>
      </c>
      <c r="H18" s="13" t="s">
        <v>17</v>
      </c>
      <c r="I18" s="45">
        <v>1</v>
      </c>
      <c r="J18" s="45">
        <v>2</v>
      </c>
      <c r="K18" s="45">
        <v>3</v>
      </c>
      <c r="L18" s="45" t="s">
        <v>8</v>
      </c>
      <c r="M18" s="45" t="s">
        <v>9</v>
      </c>
    </row>
    <row r="19" spans="1:30" ht="15" customHeight="1" thickBot="1">
      <c r="B19" s="63">
        <f>Rànquing1!$H$6</f>
        <v>41714</v>
      </c>
      <c r="C19" s="64">
        <f>$C$9</f>
        <v>0.66666666666666663</v>
      </c>
      <c r="D19" s="14">
        <v>2</v>
      </c>
      <c r="E19" s="15">
        <v>6</v>
      </c>
      <c r="F19" s="47" t="s">
        <v>13</v>
      </c>
      <c r="G19" s="20" t="s">
        <v>11</v>
      </c>
      <c r="H19" s="48" t="str">
        <f>Rànquing1!C3</f>
        <v>Eduard Viladegut</v>
      </c>
      <c r="I19" s="49"/>
      <c r="J19" s="16">
        <v>3</v>
      </c>
      <c r="K19" s="16">
        <v>3</v>
      </c>
      <c r="L19" s="50">
        <f>IF(J19=3,3,IF(J19=2,1,IF(J19=1,1,IF(J19="","",IF(J19=0,1)))))+IF(K19=3,3,IF(K19=2,1,IF(K19=1,1,IF(K19="","",IF(K19=0,1)))))</f>
        <v>6</v>
      </c>
      <c r="M19" s="50" t="str">
        <f>IF(L19=6,"1r",IF(L19=4,"2n",IF(L19=2,"3r","")))</f>
        <v>1r</v>
      </c>
    </row>
    <row r="20" spans="1:30" ht="15" customHeight="1" thickBot="1">
      <c r="B20" s="63">
        <f>Rànquing1!$H$6</f>
        <v>41714</v>
      </c>
      <c r="C20" s="64">
        <f>$C$10</f>
        <v>0.68055555555555547</v>
      </c>
      <c r="D20" s="14">
        <v>1</v>
      </c>
      <c r="E20" s="15">
        <v>6</v>
      </c>
      <c r="F20" s="52" t="s">
        <v>10</v>
      </c>
      <c r="G20" s="20" t="s">
        <v>12</v>
      </c>
      <c r="H20" s="48" t="str">
        <f>Rànquing1!C7</f>
        <v>Gabriel Pedrescu</v>
      </c>
      <c r="I20" s="16">
        <v>0</v>
      </c>
      <c r="J20" s="49"/>
      <c r="K20" s="16">
        <v>3</v>
      </c>
      <c r="L20" s="50">
        <f>IF(I20=3,3,IF(I20=2,1,IF(I20=1,1,IF(I20="","",IF(I20=0,1)))))+IF(K20=3,3,IF(K20=2,1,IF(K20=1,1,IF(K20="","",IF(K20=0,1)))))</f>
        <v>4</v>
      </c>
      <c r="M20" s="50" t="str">
        <f>IF(L20=6,"1r",IF(L20=4,"2n",IF(L20=2,"3r","")))</f>
        <v>2n</v>
      </c>
    </row>
    <row r="21" spans="1:30" ht="15" customHeight="1" thickBot="1">
      <c r="B21" s="62">
        <f>Rànquing1!$H$6</f>
        <v>41714</v>
      </c>
      <c r="C21" s="65">
        <f>$C$11</f>
        <v>0.69444444444444453</v>
      </c>
      <c r="D21" s="19">
        <v>3</v>
      </c>
      <c r="E21" s="18">
        <v>6</v>
      </c>
      <c r="F21" s="53" t="s">
        <v>14</v>
      </c>
      <c r="G21" s="20">
        <v>3</v>
      </c>
      <c r="H21" s="55" t="str">
        <f>Rànquing1!C11</f>
        <v>Marc Saez</v>
      </c>
      <c r="I21" s="16">
        <v>0</v>
      </c>
      <c r="J21" s="16">
        <v>0</v>
      </c>
      <c r="K21" s="49"/>
      <c r="L21" s="50">
        <f>IF(I21=3,3,IF(I21=2,1,IF(I21=1,1,IF(I21="","",IF(I21=0,1)))))+IF(J21=3,3,IF(J21=2,1,IF(J21=1,1,IF(J21="","",IF(J21=0,1)))))</f>
        <v>2</v>
      </c>
      <c r="M21" s="50" t="str">
        <f>IF(L21=6,"1r",IF(L21=4,"2n",IF(L21=2,"3r","")))</f>
        <v>3r</v>
      </c>
    </row>
    <row r="22" spans="1:30" ht="15" customHeight="1" thickBot="1">
      <c r="B22" s="9"/>
      <c r="C22" s="9"/>
      <c r="D22" s="9"/>
      <c r="E22" s="9"/>
      <c r="F22" s="9"/>
      <c r="G22" s="9"/>
      <c r="H22" s="60"/>
      <c r="I22" s="34"/>
      <c r="J22" s="34"/>
      <c r="K22" s="34"/>
    </row>
    <row r="23" spans="1:30" ht="12" customHeight="1" thickBot="1">
      <c r="B23" s="11" t="s">
        <v>1</v>
      </c>
      <c r="C23" s="12" t="s">
        <v>2</v>
      </c>
      <c r="D23" s="12" t="s">
        <v>3</v>
      </c>
      <c r="E23" s="12" t="s">
        <v>4</v>
      </c>
      <c r="F23" s="12" t="s">
        <v>5</v>
      </c>
      <c r="G23" s="44" t="s">
        <v>6</v>
      </c>
      <c r="H23" s="13" t="s">
        <v>18</v>
      </c>
      <c r="I23" s="45">
        <v>1</v>
      </c>
      <c r="J23" s="45">
        <v>2</v>
      </c>
      <c r="K23" s="45">
        <v>3</v>
      </c>
      <c r="L23" s="45" t="s">
        <v>8</v>
      </c>
      <c r="M23" s="45" t="s">
        <v>9</v>
      </c>
    </row>
    <row r="24" spans="1:30" ht="15" customHeight="1" thickBot="1">
      <c r="B24" s="63">
        <f>Rànquing1!$H$6</f>
        <v>41714</v>
      </c>
      <c r="C24" s="64">
        <f>$C$9</f>
        <v>0.66666666666666663</v>
      </c>
      <c r="D24" s="14">
        <v>2</v>
      </c>
      <c r="E24" s="15">
        <v>7</v>
      </c>
      <c r="F24" s="47" t="s">
        <v>13</v>
      </c>
      <c r="G24" s="20" t="s">
        <v>11</v>
      </c>
      <c r="H24" s="48" t="str">
        <f>Rànquing1!C4</f>
        <v>Jordi Carrera</v>
      </c>
      <c r="I24" s="49"/>
      <c r="J24" s="16">
        <v>1</v>
      </c>
      <c r="K24" s="16">
        <v>3</v>
      </c>
      <c r="L24" s="50">
        <f>IF(J24=3,3,IF(J24=2,1,IF(J24=1,1,IF(J24="","",IF(J24=0,1)))))+IF(K24=3,3,IF(K24=2,1,IF(K24=1,1,IF(K24="","",IF(K24=0,1)))))</f>
        <v>4</v>
      </c>
      <c r="M24" s="50" t="str">
        <f>IF(L24=6,"1r",IF(L24=4,"2n",IF(L24=2,"3r","")))</f>
        <v>2n</v>
      </c>
    </row>
    <row r="25" spans="1:30" ht="15" customHeight="1" thickBot="1">
      <c r="B25" s="63">
        <f>Rànquing1!$H$6</f>
        <v>41714</v>
      </c>
      <c r="C25" s="64">
        <f>$C$10</f>
        <v>0.68055555555555547</v>
      </c>
      <c r="D25" s="14">
        <v>1</v>
      </c>
      <c r="E25" s="15">
        <v>7</v>
      </c>
      <c r="F25" s="52" t="s">
        <v>10</v>
      </c>
      <c r="G25" s="20" t="s">
        <v>12</v>
      </c>
      <c r="H25" s="48" t="str">
        <f>Rànquing1!C5</f>
        <v>Sergi Quintana</v>
      </c>
      <c r="I25" s="16">
        <v>3</v>
      </c>
      <c r="J25" s="49"/>
      <c r="K25" s="16">
        <v>3</v>
      </c>
      <c r="L25" s="50">
        <f>IF(I25=3,3,IF(I25=2,1,IF(I25=1,1,IF(I25="","",IF(I25=0,1)))))+IF(K25=3,3,IF(K25=2,1,IF(K25=1,1,IF(K25="","",IF(K25=0,1)))))</f>
        <v>6</v>
      </c>
      <c r="M25" s="50" t="str">
        <f>IF(L25=6,"1r",IF(L25=4,"2n",IF(L25=2,"3r","")))</f>
        <v>1r</v>
      </c>
    </row>
    <row r="26" spans="1:30" ht="15" customHeight="1" thickBot="1">
      <c r="B26" s="62">
        <f>Rànquing1!$H$6</f>
        <v>41714</v>
      </c>
      <c r="C26" s="65">
        <f>$C$11</f>
        <v>0.69444444444444453</v>
      </c>
      <c r="D26" s="19">
        <v>3</v>
      </c>
      <c r="E26" s="18">
        <v>7</v>
      </c>
      <c r="F26" s="53" t="s">
        <v>14</v>
      </c>
      <c r="G26" s="20">
        <v>3</v>
      </c>
      <c r="H26" s="17">
        <f>Rànquing1!C12</f>
        <v>0</v>
      </c>
      <c r="I26" s="16">
        <v>0</v>
      </c>
      <c r="J26" s="16">
        <v>0</v>
      </c>
      <c r="K26" s="49"/>
      <c r="L26" s="50">
        <f>IF(I26=3,3,IF(I26=2,1,IF(I26=1,1,IF(I26="","",IF(I26=0,1)))))+IF(J26=3,3,IF(J26=2,1,IF(J26=1,1,IF(J26="","",IF(J26=0,1)))))</f>
        <v>2</v>
      </c>
      <c r="M26" s="50" t="str">
        <f>IF(L26=6,"1r",IF(L26=4,"2n",IF(L26=2,"3r","")))</f>
        <v>3r</v>
      </c>
    </row>
    <row r="27" spans="1:30" ht="15" customHeight="1">
      <c r="B27" s="10"/>
      <c r="C27" s="10"/>
      <c r="D27" s="10"/>
      <c r="E27" s="10"/>
      <c r="F27" s="10"/>
      <c r="G27" s="10"/>
      <c r="H27" s="60"/>
      <c r="I27" s="34"/>
      <c r="J27" s="34"/>
      <c r="K27" s="34"/>
      <c r="L27" s="34"/>
      <c r="M27" s="34"/>
    </row>
    <row r="28" spans="1:30" ht="12" customHeight="1"/>
    <row r="29" spans="1:30" ht="15" customHeight="1">
      <c r="B29" s="23"/>
      <c r="C29" s="22"/>
      <c r="D29" s="128" t="s">
        <v>24</v>
      </c>
      <c r="E29" s="128"/>
      <c r="F29" s="128"/>
      <c r="G29" s="128"/>
      <c r="H29" s="128"/>
      <c r="I29" s="128"/>
      <c r="J29" s="128"/>
      <c r="K29" s="128"/>
      <c r="L29" s="22"/>
      <c r="M29" s="22"/>
    </row>
    <row r="30" spans="1:30" ht="30" customHeight="1">
      <c r="B30" s="126" t="s">
        <v>19</v>
      </c>
      <c r="C30" s="126"/>
      <c r="D30" s="126"/>
      <c r="E30" s="25" t="s">
        <v>20</v>
      </c>
      <c r="F30" s="22"/>
      <c r="G30" s="22"/>
      <c r="H30" s="25" t="s">
        <v>21</v>
      </c>
      <c r="I30" s="22"/>
      <c r="N30" s="96"/>
    </row>
    <row r="31" spans="1:30" ht="12" customHeight="1"/>
    <row r="32" spans="1:30" ht="12" customHeight="1" thickBot="1">
      <c r="A32" s="26"/>
      <c r="B32" s="27" t="str">
        <f>IF(M9="1r",H9,IF(M10="1r",H10,IF(M11="1r",H11,"")))</f>
        <v xml:space="preserve">Marc Molina </v>
      </c>
      <c r="C32" s="28"/>
      <c r="D32" s="89">
        <v>3</v>
      </c>
      <c r="E32" s="29"/>
      <c r="AB32" s="72"/>
      <c r="AC32" s="72"/>
      <c r="AD32" s="34"/>
    </row>
    <row r="33" spans="1:30" ht="12" customHeight="1" thickBot="1">
      <c r="A33" s="97" t="s">
        <v>22</v>
      </c>
      <c r="B33" s="61">
        <f>Rànquing1!$H$6</f>
        <v>41714</v>
      </c>
      <c r="C33" s="79">
        <v>0.70833333333333337</v>
      </c>
      <c r="D33" s="91" t="s">
        <v>42</v>
      </c>
      <c r="E33" s="27" t="str">
        <f>IF(D32&gt;D34,B32,IF(D32&lt;D34,B34,""))</f>
        <v xml:space="preserve">Marc Molina </v>
      </c>
      <c r="F33" s="28"/>
      <c r="G33" s="89">
        <v>3</v>
      </c>
      <c r="H33" s="29"/>
      <c r="AB33" s="51"/>
      <c r="AC33" s="51"/>
      <c r="AD33" s="34"/>
    </row>
    <row r="34" spans="1:30" ht="12" customHeight="1" thickBot="1">
      <c r="A34" s="26"/>
      <c r="B34" s="27" t="str">
        <f>IF(M14="2n",H14,IF(M15="2n",H15,IF(M16="2n",H16,"")))</f>
        <v>Oriol Purroy</v>
      </c>
      <c r="C34" s="33"/>
      <c r="D34" s="90">
        <v>0</v>
      </c>
      <c r="E34" s="29"/>
      <c r="H34" s="31"/>
      <c r="AB34" s="51"/>
      <c r="AC34" s="51"/>
      <c r="AD34" s="34"/>
    </row>
    <row r="35" spans="1:30" ht="12" customHeight="1" thickBot="1">
      <c r="E35" s="61">
        <f>Rànquing1!$H$6</f>
        <v>41714</v>
      </c>
      <c r="F35" s="66">
        <v>0.72222222222222221</v>
      </c>
      <c r="G35" s="92" t="s">
        <v>47</v>
      </c>
      <c r="H35" s="35" t="str">
        <f>IF(G33&gt;G37,E33,IF(G33&lt;G37,E37,""))</f>
        <v xml:space="preserve">Marc Molina </v>
      </c>
      <c r="I35" s="89">
        <v>2</v>
      </c>
      <c r="J35" s="29"/>
      <c r="AB35" s="51"/>
      <c r="AC35" s="51"/>
      <c r="AD35" s="34"/>
    </row>
    <row r="36" spans="1:30" ht="12" customHeight="1" thickBot="1">
      <c r="A36" s="26"/>
      <c r="B36" s="27" t="str">
        <f>IF(M19="2n",H19,IF(M20="2n",H20,IF(M21="2n",H21,"")))</f>
        <v>Gabriel Pedrescu</v>
      </c>
      <c r="C36" s="28"/>
      <c r="D36" s="89">
        <v>3</v>
      </c>
      <c r="E36" s="29"/>
      <c r="F36" s="86" t="s">
        <v>22</v>
      </c>
      <c r="H36" s="31"/>
      <c r="J36" s="31"/>
      <c r="AB36" s="34"/>
      <c r="AC36" s="34"/>
      <c r="AD36" s="34"/>
    </row>
    <row r="37" spans="1:30" ht="12" customHeight="1" thickBot="1">
      <c r="A37" s="97" t="s">
        <v>72</v>
      </c>
      <c r="B37" s="61">
        <f>Rànquing1!$H$6</f>
        <v>41714</v>
      </c>
      <c r="C37" s="66">
        <f>$C$33</f>
        <v>0.70833333333333337</v>
      </c>
      <c r="D37" s="91" t="s">
        <v>48</v>
      </c>
      <c r="E37" s="27" t="str">
        <f>IF(D36&gt;D38,B36,IF(D36&lt;D38,B38,""))</f>
        <v>Gabriel Pedrescu</v>
      </c>
      <c r="F37" s="33"/>
      <c r="G37" s="90">
        <v>0</v>
      </c>
      <c r="H37" s="29"/>
      <c r="J37" s="31"/>
      <c r="AB37" s="34"/>
      <c r="AC37" s="34"/>
      <c r="AD37" s="34"/>
    </row>
    <row r="38" spans="1:30" ht="12" customHeight="1" thickBot="1">
      <c r="A38" s="26"/>
      <c r="B38" s="27" t="str">
        <f>IF(M24="1r",H24,IF(M25="1r",H25,IF(M26="1r",H26,"")))</f>
        <v>Sergi Quintana</v>
      </c>
      <c r="C38" s="33"/>
      <c r="D38" s="90">
        <v>2</v>
      </c>
      <c r="E38" s="29"/>
      <c r="H38" s="34"/>
      <c r="J38" s="31"/>
    </row>
    <row r="39" spans="1:30" ht="12" customHeight="1" thickBot="1">
      <c r="A39" s="26"/>
      <c r="F39" s="127">
        <f>Rànquing1!$H$6</f>
        <v>41714</v>
      </c>
      <c r="G39" s="127"/>
      <c r="H39" s="68">
        <v>0.77777777777777779</v>
      </c>
      <c r="I39" s="69" t="s">
        <v>22</v>
      </c>
      <c r="J39" s="35" t="str">
        <f>IF(I35&gt;I43,H35,IF(I35&lt;I43,H43,""))</f>
        <v>Eduard Viladegut</v>
      </c>
      <c r="K39" s="28"/>
      <c r="L39" s="28"/>
      <c r="M39" s="28"/>
      <c r="N39" s="28"/>
    </row>
    <row r="40" spans="1:30" ht="12" customHeight="1" thickBot="1">
      <c r="A40" s="26"/>
      <c r="B40" s="27" t="str">
        <f>IF(M19="1r",H19,IF(M20="1r",H20,IF(M21="1r",H21,"")))</f>
        <v>Eduard Viladegut</v>
      </c>
      <c r="C40" s="28"/>
      <c r="D40" s="89">
        <v>3</v>
      </c>
      <c r="E40" s="29"/>
      <c r="H40" s="34"/>
      <c r="J40" s="32"/>
      <c r="M40" t="s">
        <v>45</v>
      </c>
    </row>
    <row r="41" spans="1:30" ht="12" customHeight="1" thickBot="1">
      <c r="A41" s="97" t="s">
        <v>73</v>
      </c>
      <c r="B41" s="61">
        <f>Rànquing1!$H$6</f>
        <v>41714</v>
      </c>
      <c r="C41" s="66">
        <f>$C$33</f>
        <v>0.70833333333333337</v>
      </c>
      <c r="D41" s="91" t="s">
        <v>41</v>
      </c>
      <c r="E41" s="27" t="str">
        <f>IF(D40&gt;D42,B40,IF(D40&lt;D42,B42,""))</f>
        <v>Eduard Viladegut</v>
      </c>
      <c r="F41" s="28"/>
      <c r="G41" s="89">
        <v>3</v>
      </c>
      <c r="H41" s="29"/>
      <c r="J41" s="32"/>
    </row>
    <row r="42" spans="1:30" ht="12" customHeight="1" thickBot="1">
      <c r="A42" s="26"/>
      <c r="B42" s="27" t="str">
        <f>IF(M24="2n",H24,IF(M25="2n",H25,IF(M26="2n",H26,"")))</f>
        <v>Jordi Carrera</v>
      </c>
      <c r="C42" s="33"/>
      <c r="D42" s="90">
        <v>0</v>
      </c>
      <c r="E42" s="29"/>
      <c r="H42" s="31"/>
      <c r="J42" s="31"/>
    </row>
    <row r="43" spans="1:30" ht="12" customHeight="1" thickBot="1">
      <c r="A43" s="26"/>
      <c r="E43" s="61">
        <f>Rànquing1!$H$6</f>
        <v>41714</v>
      </c>
      <c r="F43" s="66">
        <f>F35</f>
        <v>0.72222222222222221</v>
      </c>
      <c r="G43" s="93" t="s">
        <v>49</v>
      </c>
      <c r="H43" s="35" t="str">
        <f>IF(G41&gt;G45,E41,IF(G41&lt;G45,E45,""))</f>
        <v>Eduard Viladegut</v>
      </c>
      <c r="I43" s="90">
        <v>3</v>
      </c>
      <c r="J43" s="29"/>
    </row>
    <row r="44" spans="1:30" ht="12" customHeight="1" thickBot="1">
      <c r="A44" s="26"/>
      <c r="B44" s="27" t="str">
        <f>IF(M9="2n",H9,IF(M10="2n",H10,IF(M11="2n",H11,"")))</f>
        <v>Jordi Ros</v>
      </c>
      <c r="C44" s="28"/>
      <c r="D44" s="89">
        <v>2</v>
      </c>
      <c r="E44" s="29"/>
      <c r="F44" s="86" t="s">
        <v>72</v>
      </c>
      <c r="G44" s="22"/>
      <c r="H44" s="32"/>
    </row>
    <row r="45" spans="1:30" ht="12" customHeight="1" thickBot="1">
      <c r="A45" s="97" t="s">
        <v>74</v>
      </c>
      <c r="B45" s="61">
        <f>Rànquing1!$H$6</f>
        <v>41714</v>
      </c>
      <c r="C45" s="66">
        <f>$C$33</f>
        <v>0.70833333333333337</v>
      </c>
      <c r="D45" s="91" t="s">
        <v>44</v>
      </c>
      <c r="E45" s="27" t="str">
        <f>IF(D44&gt;D46,B44,IF(D44&lt;D46,B46,""))</f>
        <v>Ivan Fernández</v>
      </c>
      <c r="F45" s="33"/>
      <c r="G45" s="90">
        <v>1</v>
      </c>
      <c r="H45" s="29"/>
    </row>
    <row r="46" spans="1:30" ht="12" customHeight="1" thickBot="1">
      <c r="A46" s="26"/>
      <c r="B46" s="27" t="str">
        <f>IF(M14="1r",H14,IF(M15="1r",H15,IF(M16="1r",H16,"")))</f>
        <v>Ivan Fernández</v>
      </c>
      <c r="C46" s="33"/>
      <c r="D46" s="90">
        <v>3</v>
      </c>
      <c r="E46" s="29"/>
    </row>
    <row r="47" spans="1:30" ht="12" customHeight="1" thickBot="1">
      <c r="J47" s="35" t="str">
        <f>IF(I35&gt;I43,H43,IF(I35&lt;I43,H35,""))</f>
        <v xml:space="preserve">Marc Molina </v>
      </c>
      <c r="K47" s="28"/>
      <c r="L47" s="28"/>
      <c r="M47" s="28"/>
      <c r="N47" s="28"/>
    </row>
    <row r="48" spans="1:30" ht="12" customHeight="1">
      <c r="M48" t="s">
        <v>50</v>
      </c>
    </row>
    <row r="49" spans="3:14" ht="12" customHeight="1" thickBot="1">
      <c r="F49" s="94" t="s">
        <v>59</v>
      </c>
      <c r="H49" s="35" t="str">
        <f>IF(G33&gt;G37,E37,IF(G33&lt;G37,E33,""))</f>
        <v>Gabriel Pedrescu</v>
      </c>
      <c r="I49" s="89">
        <v>2</v>
      </c>
      <c r="J49" s="29"/>
    </row>
    <row r="50" spans="3:14" ht="12" customHeight="1">
      <c r="J50" s="31"/>
    </row>
    <row r="51" spans="3:14" ht="12" customHeight="1">
      <c r="H51" s="34"/>
      <c r="J51" s="31"/>
    </row>
    <row r="52" spans="3:14" ht="12" customHeight="1" thickBot="1">
      <c r="H52" s="68">
        <v>0.77777777777777779</v>
      </c>
      <c r="I52" s="69" t="s">
        <v>72</v>
      </c>
      <c r="J52" s="35" t="str">
        <f>IF(I49&gt;I55,H49,IF(I49&lt;I55,H55,""))</f>
        <v>Ivan Fernández</v>
      </c>
      <c r="K52" s="28"/>
      <c r="L52" s="28"/>
      <c r="M52" s="28"/>
      <c r="N52" s="28"/>
    </row>
    <row r="53" spans="3:14" ht="12" customHeight="1">
      <c r="H53" s="34"/>
      <c r="J53" s="32"/>
      <c r="M53" t="s">
        <v>53</v>
      </c>
    </row>
    <row r="54" spans="3:14" ht="12" customHeight="1">
      <c r="J54" s="31"/>
    </row>
    <row r="55" spans="3:14" ht="12" customHeight="1" thickBot="1">
      <c r="F55" s="94" t="s">
        <v>61</v>
      </c>
      <c r="H55" s="35" t="str">
        <f>IF(G41&gt;G45,E45,IF(G41&lt;G45,E41,""))</f>
        <v>Ivan Fernández</v>
      </c>
      <c r="I55" s="90">
        <v>3</v>
      </c>
      <c r="J55" s="29"/>
    </row>
    <row r="56" spans="3:14" ht="12" customHeight="1"/>
    <row r="57" spans="3:14" ht="12" customHeight="1" thickBot="1">
      <c r="J57" s="35" t="str">
        <f>IF(I49&gt;I55,H55,IF(I49&lt;I55,H49,""))</f>
        <v>Gabriel Pedrescu</v>
      </c>
      <c r="K57" s="28"/>
      <c r="L57" s="28"/>
      <c r="M57" s="28"/>
      <c r="N57" s="28"/>
    </row>
    <row r="58" spans="3:14" ht="12" customHeight="1">
      <c r="M58" t="s">
        <v>54</v>
      </c>
    </row>
    <row r="59" spans="3:14" ht="12" customHeight="1"/>
    <row r="60" spans="3:14" ht="12" customHeight="1"/>
    <row r="61" spans="3:14" ht="12" customHeight="1" thickBot="1">
      <c r="C61" s="95" t="s">
        <v>51</v>
      </c>
      <c r="E61" s="27" t="str">
        <f>IF(D32&gt;D34,B34,IF(D32&lt;D34,B32,""))</f>
        <v>Oriol Purroy</v>
      </c>
      <c r="F61" s="28"/>
      <c r="G61" s="89">
        <v>3</v>
      </c>
      <c r="H61" s="29"/>
    </row>
    <row r="62" spans="3:14" ht="12" customHeight="1">
      <c r="E62" s="29"/>
      <c r="H62" s="31"/>
    </row>
    <row r="63" spans="3:14" ht="12" customHeight="1" thickBot="1">
      <c r="E63" s="61">
        <f>Rànquing1!$H$6</f>
        <v>41714</v>
      </c>
      <c r="F63" s="66">
        <v>0.72222222222222221</v>
      </c>
      <c r="G63" s="92" t="s">
        <v>56</v>
      </c>
      <c r="H63" s="35" t="str">
        <f>IF(G61&gt;G65,E61,IF(G61&lt;G65,E65,""))</f>
        <v>Oriol Purroy</v>
      </c>
      <c r="I63" s="89">
        <v>3</v>
      </c>
      <c r="J63" s="29"/>
    </row>
    <row r="64" spans="3:14" ht="12" customHeight="1">
      <c r="E64" s="29"/>
      <c r="F64" s="86" t="s">
        <v>73</v>
      </c>
      <c r="H64" s="31"/>
      <c r="J64" s="31"/>
    </row>
    <row r="65" spans="3:14" ht="12" customHeight="1" thickBot="1">
      <c r="C65" s="95" t="s">
        <v>52</v>
      </c>
      <c r="E65" s="27" t="str">
        <f>IF(D36&gt;D38,B38,IF(D36&lt;D38,B36,""))</f>
        <v>Sergi Quintana</v>
      </c>
      <c r="F65" s="33"/>
      <c r="G65" s="90">
        <v>1</v>
      </c>
      <c r="H65" s="29"/>
      <c r="J65" s="31"/>
    </row>
    <row r="66" spans="3:14" ht="12" customHeight="1">
      <c r="E66" s="29"/>
      <c r="H66" s="34"/>
      <c r="J66" s="31"/>
    </row>
    <row r="67" spans="3:14" ht="13.5" thickBot="1">
      <c r="F67" s="127">
        <f>Rànquing1!$H$6</f>
        <v>41714</v>
      </c>
      <c r="G67" s="127"/>
      <c r="H67" s="68">
        <v>0.77777777777777779</v>
      </c>
      <c r="I67" s="69" t="s">
        <v>73</v>
      </c>
      <c r="J67" s="35" t="str">
        <f>IF(I63&gt;I71,H63,IF(I63&lt;I71,H71,""))</f>
        <v>Oriol Purroy</v>
      </c>
      <c r="K67" s="28"/>
      <c r="L67" s="28"/>
      <c r="M67" s="28"/>
      <c r="N67" s="28"/>
    </row>
    <row r="68" spans="3:14" ht="12.75">
      <c r="E68" s="29"/>
      <c r="H68" s="34"/>
      <c r="J68" s="32"/>
      <c r="M68" t="s">
        <v>58</v>
      </c>
    </row>
    <row r="69" spans="3:14" ht="15.75" thickBot="1">
      <c r="C69" s="95" t="s">
        <v>55</v>
      </c>
      <c r="E69" s="27" t="str">
        <f>IF(D40&gt;D42,B42,IF(D40&lt;D42,B40,""))</f>
        <v>Jordi Carrera</v>
      </c>
      <c r="F69" s="28"/>
      <c r="G69" s="89">
        <v>0</v>
      </c>
      <c r="H69" s="29"/>
      <c r="J69" s="32"/>
    </row>
    <row r="70" spans="3:14" ht="12.75">
      <c r="E70" s="29"/>
      <c r="H70" s="31"/>
      <c r="J70" s="31"/>
    </row>
    <row r="71" spans="3:14" ht="15.75" thickBot="1">
      <c r="E71" s="61">
        <f>Rànquing1!$H$6</f>
        <v>41714</v>
      </c>
      <c r="F71" s="66">
        <v>0.72222222222222221</v>
      </c>
      <c r="G71" s="93" t="s">
        <v>60</v>
      </c>
      <c r="H71" s="35" t="str">
        <f>IF(G69&gt;G73,E69,IF(G69&lt;G73,E73,""))</f>
        <v>Jordi Ros</v>
      </c>
      <c r="I71" s="90">
        <v>2</v>
      </c>
      <c r="J71" s="29"/>
    </row>
    <row r="72" spans="3:14" ht="12.75">
      <c r="E72" s="29"/>
      <c r="F72" s="86" t="s">
        <v>74</v>
      </c>
      <c r="G72" s="22"/>
      <c r="H72" s="32"/>
    </row>
    <row r="73" spans="3:14" ht="15.75" thickBot="1">
      <c r="C73" s="95" t="s">
        <v>57</v>
      </c>
      <c r="E73" s="27" t="str">
        <f>IF(D44&gt;D46,B46,IF(D44&lt;D46,B44,""))</f>
        <v>Jordi Ros</v>
      </c>
      <c r="F73" s="33"/>
      <c r="G73" s="90">
        <v>3</v>
      </c>
      <c r="H73" s="29"/>
    </row>
    <row r="74" spans="3:14" ht="12.75">
      <c r="E74" s="29"/>
    </row>
    <row r="75" spans="3:14" ht="13.5" thickBot="1">
      <c r="J75" s="35" t="str">
        <f>IF(I63&gt;I71,H71,IF(I63&lt;I71,H63,""))</f>
        <v>Jordi Ros</v>
      </c>
      <c r="K75" s="28"/>
      <c r="L75" s="28"/>
      <c r="M75" s="28"/>
      <c r="N75" s="28"/>
    </row>
    <row r="76" spans="3:14" ht="12.75">
      <c r="M76" t="s">
        <v>62</v>
      </c>
    </row>
    <row r="77" spans="3:14" ht="15.75" thickBot="1">
      <c r="F77" s="94" t="s">
        <v>70</v>
      </c>
      <c r="H77" s="35" t="str">
        <f>IF(G61&gt;G65,E65,IF(G61&lt;G65,E61,""))</f>
        <v>Sergi Quintana</v>
      </c>
      <c r="I77" s="89">
        <v>0</v>
      </c>
      <c r="J77" s="29"/>
    </row>
    <row r="78" spans="3:14" ht="12.75">
      <c r="J78" s="31"/>
    </row>
    <row r="79" spans="3:14" ht="12.75">
      <c r="H79" s="34"/>
      <c r="J79" s="31"/>
    </row>
    <row r="80" spans="3:14" ht="13.5" thickBot="1">
      <c r="H80" s="68">
        <v>0.77777777777777779</v>
      </c>
      <c r="I80" s="69" t="s">
        <v>74</v>
      </c>
      <c r="J80" s="35" t="str">
        <f>IF(I77&gt;I83,H77,IF(I77&lt;I83,H83,""))</f>
        <v>Jordi Carrera</v>
      </c>
      <c r="K80" s="28"/>
      <c r="L80" s="28"/>
      <c r="M80" s="28"/>
      <c r="N80" s="28"/>
    </row>
    <row r="81" spans="6:14" ht="12.75">
      <c r="H81" s="34"/>
      <c r="J81" s="32"/>
      <c r="M81" t="s">
        <v>63</v>
      </c>
    </row>
    <row r="82" spans="6:14" ht="12.75">
      <c r="J82" s="31"/>
    </row>
    <row r="83" spans="6:14" ht="15.75" thickBot="1">
      <c r="F83" s="94" t="s">
        <v>71</v>
      </c>
      <c r="H83" s="35" t="str">
        <f>IF(G69&gt;G73,E73,IF(G69&lt;G73,E69,""))</f>
        <v>Jordi Carrera</v>
      </c>
      <c r="I83" s="90">
        <v>3</v>
      </c>
      <c r="J83" s="29"/>
    </row>
    <row r="84" spans="6:14" ht="12.75"/>
    <row r="85" spans="6:14" ht="13.5" thickBot="1">
      <c r="J85" s="35" t="str">
        <f>IF(I77&gt;I83,H83,IF(I77&lt;I83,H77,""))</f>
        <v>Sergi Quintana</v>
      </c>
      <c r="K85" s="28"/>
      <c r="L85" s="28"/>
      <c r="M85" s="28"/>
      <c r="N85" s="28"/>
    </row>
    <row r="86" spans="6:14" ht="12.75">
      <c r="M86" t="s">
        <v>69</v>
      </c>
    </row>
    <row r="87" spans="6:14" ht="12.75"/>
    <row r="90" spans="6:14" ht="18" customHeight="1" thickBot="1">
      <c r="H90" s="35" t="s">
        <v>34</v>
      </c>
      <c r="I90" s="89">
        <v>3</v>
      </c>
      <c r="J90" s="29"/>
    </row>
    <row r="91" spans="6:14" ht="9" customHeight="1">
      <c r="J91" s="31"/>
    </row>
    <row r="92" spans="6:14" ht="9" customHeight="1">
      <c r="H92" s="34"/>
      <c r="J92" s="31"/>
    </row>
    <row r="93" spans="6:14" ht="13.5" customHeight="1" thickBot="1">
      <c r="H93" s="68">
        <v>0.77777777777777779</v>
      </c>
      <c r="I93" s="69" t="s">
        <v>74</v>
      </c>
      <c r="J93" s="35" t="str">
        <f>IF(I90&gt;I96,H90,IF(I90&lt;I96,H96,""))</f>
        <v>Jordi Cerviño</v>
      </c>
      <c r="K93" s="28"/>
      <c r="L93" s="28"/>
      <c r="M93" s="28"/>
      <c r="N93" s="28"/>
    </row>
    <row r="94" spans="6:14" ht="9" customHeight="1">
      <c r="H94" s="34"/>
      <c r="J94" s="32"/>
      <c r="M94" t="s">
        <v>122</v>
      </c>
    </row>
    <row r="95" spans="6:14" ht="9" customHeight="1">
      <c r="J95" s="31"/>
    </row>
    <row r="96" spans="6:14" ht="17.25" customHeight="1" thickBot="1">
      <c r="H96" s="35" t="s">
        <v>36</v>
      </c>
      <c r="I96" s="90">
        <v>0</v>
      </c>
      <c r="J96" s="29"/>
    </row>
    <row r="98" spans="10:14" ht="17.25" customHeight="1" thickBot="1">
      <c r="J98" s="35" t="str">
        <f>IF(I90&gt;I96,H96,IF(I90&lt;I96,H90,""))</f>
        <v>Marc Saez</v>
      </c>
      <c r="K98" s="28"/>
      <c r="L98" s="28"/>
      <c r="M98" s="28"/>
      <c r="N98" s="28"/>
    </row>
    <row r="99" spans="10:14" ht="9" customHeight="1">
      <c r="M99" t="s">
        <v>123</v>
      </c>
    </row>
  </sheetData>
  <mergeCells count="5">
    <mergeCell ref="B30:D30"/>
    <mergeCell ref="F39:G39"/>
    <mergeCell ref="D5:J5"/>
    <mergeCell ref="D29:K29"/>
    <mergeCell ref="F67:G67"/>
  </mergeCells>
  <phoneticPr fontId="0" type="noConversion"/>
  <printOptions horizontalCentered="1"/>
  <pageMargins left="0.59055118110236227" right="0.59055118110236227" top="0.78740157480314965" bottom="0.78740157480314965" header="0.511811024" footer="0.511811024"/>
  <pageSetup paperSize="9" scale="92" orientation="portrait" horizontalDpi="360" verticalDpi="360" r:id="rId1"/>
  <headerFooter alignWithMargins="0">
    <oddHeader>&amp;R&amp;"Times New Roman,Normal"TEMPORADA 03/04</oddHeader>
  </headerFooter>
  <rowBreaks count="1" manualBreakCount="1">
    <brk id="59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L34"/>
  <sheetViews>
    <sheetView topLeftCell="A3" workbookViewId="0">
      <selection activeCell="Q21" sqref="Q21"/>
    </sheetView>
  </sheetViews>
  <sheetFormatPr baseColWidth="10" defaultColWidth="9.140625" defaultRowHeight="12.75"/>
  <cols>
    <col min="1" max="1" width="10.7109375" customWidth="1"/>
    <col min="4" max="4" width="5.7109375" customWidth="1"/>
    <col min="7" max="7" width="5.7109375" customWidth="1"/>
    <col min="10" max="10" width="5.7109375" customWidth="1"/>
    <col min="17" max="17" width="5.7109375" customWidth="1"/>
    <col min="20" max="20" width="5.7109375" customWidth="1"/>
  </cols>
  <sheetData>
    <row r="1" spans="1:12" ht="13.5" thickBot="1">
      <c r="A1" s="74" t="s">
        <v>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>
      <c r="A2" s="129" t="s">
        <v>40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2">
      <c r="A3" s="75"/>
      <c r="B3" s="76" t="s">
        <v>19</v>
      </c>
      <c r="C3" s="22"/>
      <c r="D3" s="22"/>
      <c r="E3" s="76" t="s">
        <v>20</v>
      </c>
      <c r="F3" s="76"/>
      <c r="G3" s="22"/>
      <c r="J3" s="36" t="s">
        <v>21</v>
      </c>
    </row>
    <row r="4" spans="1:12">
      <c r="B4" s="29"/>
    </row>
    <row r="5" spans="1:12" ht="13.5" thickBot="1">
      <c r="A5" s="77"/>
      <c r="B5" s="78" t="s">
        <v>64</v>
      </c>
      <c r="C5" s="28"/>
      <c r="D5" s="37">
        <v>3</v>
      </c>
      <c r="E5" s="29"/>
      <c r="F5" s="29"/>
    </row>
    <row r="6" spans="1:12" ht="13.5" thickBot="1">
      <c r="A6" s="77"/>
      <c r="B6" s="98">
        <v>0.73611111111111116</v>
      </c>
      <c r="C6" s="79"/>
      <c r="D6" s="80" t="s">
        <v>41</v>
      </c>
      <c r="E6" s="81" t="str">
        <f>IF(D5&gt;D7,B5,IF(D5&lt;D7,B7,""))</f>
        <v>M.Molina/C. Fernàndez</v>
      </c>
      <c r="F6" s="81"/>
      <c r="G6" s="37">
        <v>3</v>
      </c>
      <c r="H6" s="29"/>
    </row>
    <row r="7" spans="1:12" ht="13.5" thickBot="1">
      <c r="A7" s="77"/>
      <c r="B7" s="78">
        <v>0</v>
      </c>
      <c r="C7" s="33"/>
      <c r="D7" s="71">
        <v>0</v>
      </c>
      <c r="E7" s="29"/>
      <c r="F7" s="29"/>
      <c r="H7" s="31"/>
    </row>
    <row r="8" spans="1:12" ht="13.5" thickBot="1">
      <c r="A8" s="77"/>
      <c r="B8" s="30"/>
      <c r="E8" s="70" t="s">
        <v>76</v>
      </c>
      <c r="F8" s="70"/>
      <c r="G8" s="80" t="s">
        <v>42</v>
      </c>
      <c r="H8" s="81" t="str">
        <f>IF(G6&gt;G10,E6,IF(G6&lt;G10,E10,""))</f>
        <v>M.Molina/C. Fernàndez</v>
      </c>
      <c r="I8" s="28"/>
      <c r="J8" s="37">
        <v>3</v>
      </c>
    </row>
    <row r="9" spans="1:12" ht="13.5" thickBot="1">
      <c r="A9" s="77"/>
      <c r="B9" s="78" t="s">
        <v>75</v>
      </c>
      <c r="C9" s="28"/>
      <c r="D9" s="37">
        <v>0</v>
      </c>
      <c r="E9" s="29"/>
      <c r="F9" s="29"/>
      <c r="H9" s="32"/>
      <c r="K9" s="31"/>
    </row>
    <row r="10" spans="1:12" ht="13.5" thickBot="1">
      <c r="A10" s="77"/>
      <c r="B10" s="98">
        <v>0.73611111111111116</v>
      </c>
      <c r="C10" s="79" t="s">
        <v>43</v>
      </c>
      <c r="D10" s="80" t="s">
        <v>44</v>
      </c>
      <c r="E10" s="81" t="str">
        <f>IF(D9&gt;D11,B9,IF(D9&lt;D11,B11,""))</f>
        <v>G. Pedrescu/A. Farrero</v>
      </c>
      <c r="F10" s="81"/>
      <c r="G10" s="71">
        <v>2</v>
      </c>
      <c r="H10" s="29"/>
      <c r="K10" s="31"/>
    </row>
    <row r="11" spans="1:12" ht="13.5" thickBot="1">
      <c r="A11" s="77"/>
      <c r="B11" s="78" t="s">
        <v>67</v>
      </c>
      <c r="C11" s="33"/>
      <c r="D11" s="71">
        <v>3</v>
      </c>
      <c r="E11" s="29"/>
      <c r="F11" s="29"/>
      <c r="K11" s="31"/>
    </row>
    <row r="12" spans="1:12" ht="13.5" thickBot="1">
      <c r="A12" s="77"/>
      <c r="B12" s="30"/>
      <c r="E12" s="82"/>
      <c r="F12" s="82"/>
      <c r="G12" s="82"/>
      <c r="H12" s="82" t="s">
        <v>80</v>
      </c>
      <c r="I12" s="82"/>
      <c r="J12" s="83"/>
      <c r="K12" s="81" t="str">
        <f>IF(J8&gt;J16,H8,IF(J8&lt;J16,H16,""))</f>
        <v>M.Molina/C. Fernàndez</v>
      </c>
      <c r="L12" s="33"/>
    </row>
    <row r="13" spans="1:12" ht="13.5" thickBot="1">
      <c r="A13" s="77"/>
      <c r="B13" s="78" t="s">
        <v>66</v>
      </c>
      <c r="C13" s="28"/>
      <c r="D13" s="37">
        <v>3</v>
      </c>
      <c r="E13" s="29"/>
      <c r="F13" s="29"/>
      <c r="K13" s="31"/>
      <c r="L13" s="36" t="s">
        <v>45</v>
      </c>
    </row>
    <row r="14" spans="1:12" ht="13.5" thickBot="1">
      <c r="A14" s="77"/>
      <c r="B14" s="98">
        <v>0.73611111111111116</v>
      </c>
      <c r="C14" s="79" t="s">
        <v>46</v>
      </c>
      <c r="D14" s="80" t="s">
        <v>47</v>
      </c>
      <c r="E14" s="81" t="str">
        <f>IF(D13&gt;D15,B13,IF(D13&lt;D15,B15,""))</f>
        <v>J. Carrera/j. Cerviño</v>
      </c>
      <c r="F14" s="81"/>
      <c r="G14" s="37">
        <v>0</v>
      </c>
      <c r="H14" s="29"/>
      <c r="K14" s="31"/>
    </row>
    <row r="15" spans="1:12" ht="13.5" thickBot="1">
      <c r="A15" s="77"/>
      <c r="B15" s="78"/>
      <c r="C15" s="33"/>
      <c r="D15" s="71">
        <v>0</v>
      </c>
      <c r="E15" s="29"/>
      <c r="F15" s="29"/>
      <c r="H15" s="31"/>
      <c r="K15" s="31"/>
    </row>
    <row r="16" spans="1:12" ht="13.5" thickBot="1">
      <c r="A16" s="77"/>
      <c r="B16" s="30"/>
      <c r="C16" s="130"/>
      <c r="D16" s="130"/>
      <c r="E16" s="70" t="s">
        <v>77</v>
      </c>
      <c r="F16" s="70"/>
      <c r="G16" s="80" t="s">
        <v>48</v>
      </c>
      <c r="H16" s="81" t="str">
        <f>IF(G14&gt;G18,E14,IF(G14&lt;G18,E18,""))</f>
        <v>E. Viladegut/S.Quintana</v>
      </c>
      <c r="I16" s="33"/>
      <c r="J16" s="71">
        <v>2</v>
      </c>
    </row>
    <row r="17" spans="1:12" ht="13.5" thickBot="1">
      <c r="A17" s="77"/>
      <c r="B17" s="78">
        <v>0</v>
      </c>
      <c r="C17" s="28"/>
      <c r="D17" s="37">
        <v>0</v>
      </c>
      <c r="E17" s="29"/>
      <c r="F17" s="29"/>
      <c r="H17" s="32"/>
    </row>
    <row r="18" spans="1:12" ht="13.5" thickBot="1">
      <c r="A18" s="77"/>
      <c r="B18" s="98">
        <v>0.73611111111111116</v>
      </c>
      <c r="C18" s="79" t="s">
        <v>26</v>
      </c>
      <c r="D18" s="80" t="s">
        <v>49</v>
      </c>
      <c r="E18" s="81" t="str">
        <f>IF(D17&gt;D19,B17,IF(D17&lt;D19,B19,""))</f>
        <v>E. Viladegut/S.Quintana</v>
      </c>
      <c r="F18" s="81"/>
      <c r="G18" s="71">
        <v>3</v>
      </c>
      <c r="H18" s="29"/>
      <c r="K18" s="81" t="str">
        <f>IF(J8&gt;J16,H16,IF(J8&lt;J16,H8,""))</f>
        <v>E. Viladegut/S.Quintana</v>
      </c>
      <c r="L18" s="33"/>
    </row>
    <row r="19" spans="1:12" ht="13.5" thickBot="1">
      <c r="A19" s="77"/>
      <c r="B19" s="78" t="s">
        <v>65</v>
      </c>
      <c r="C19" s="33"/>
      <c r="D19" s="71">
        <v>3</v>
      </c>
      <c r="E19" s="29"/>
      <c r="F19" s="29"/>
      <c r="L19" s="36" t="s">
        <v>50</v>
      </c>
    </row>
    <row r="20" spans="1:12" ht="13.5" thickBot="1">
      <c r="B20" s="29"/>
      <c r="G20" s="84" t="s">
        <v>51</v>
      </c>
      <c r="H20" s="85" t="str">
        <f>IF(G6&gt;G10,E10,IF(G6&lt;G10,E6,""))</f>
        <v>G. Pedrescu/A. Farrero</v>
      </c>
      <c r="I20" s="28"/>
      <c r="J20" s="37">
        <v>3</v>
      </c>
      <c r="K20" s="29"/>
      <c r="L20" s="29"/>
    </row>
    <row r="21" spans="1:12" ht="13.5" thickBot="1">
      <c r="G21" s="86"/>
      <c r="H21" s="82" t="s">
        <v>81</v>
      </c>
      <c r="I21" s="79"/>
      <c r="J21" s="67"/>
      <c r="K21" s="81" t="str">
        <f>IF(J20&gt;J22,H20,IF(J20&lt;J22,H22,""))</f>
        <v>G. Pedrescu/A. Farrero</v>
      </c>
      <c r="L21" s="81"/>
    </row>
    <row r="22" spans="1:12" ht="13.5" thickBot="1">
      <c r="G22" s="84" t="s">
        <v>52</v>
      </c>
      <c r="H22" s="85" t="str">
        <f>IF(G14&gt;G18,E18,IF(G14&lt;G18,E14,""))</f>
        <v>J. Carrera/j. Cerviño</v>
      </c>
      <c r="I22" s="33"/>
      <c r="J22" s="71">
        <v>1</v>
      </c>
      <c r="K22" s="29"/>
      <c r="L22" s="29" t="s">
        <v>53</v>
      </c>
    </row>
    <row r="24" spans="1:12" ht="13.5" thickBot="1">
      <c r="K24" s="81" t="str">
        <f>IF(J20&gt;J22,H22,IF(J20&lt;J22,H20,""))</f>
        <v>J. Carrera/j. Cerviño</v>
      </c>
      <c r="L24" s="33"/>
    </row>
    <row r="25" spans="1:12">
      <c r="L25" s="87" t="s">
        <v>54</v>
      </c>
    </row>
    <row r="26" spans="1:12" ht="13.5" thickBot="1">
      <c r="D26" s="84" t="s">
        <v>55</v>
      </c>
      <c r="E26" s="81">
        <f>IF(D5&gt;D7,B7,IF(D5&lt;D7,B5,""))</f>
        <v>0</v>
      </c>
      <c r="F26" s="81"/>
      <c r="G26" s="37">
        <v>0</v>
      </c>
      <c r="H26" s="29"/>
    </row>
    <row r="27" spans="1:12" ht="13.5" thickBot="1">
      <c r="E27" s="70" t="s">
        <v>78</v>
      </c>
      <c r="F27" s="70"/>
      <c r="G27" s="80" t="s">
        <v>56</v>
      </c>
      <c r="H27" s="81" t="str">
        <f>IF(G26&gt;G28,E26,IF(G26&lt;G28,E28,""))</f>
        <v xml:space="preserve">O- Purroy/ M. Saez </v>
      </c>
      <c r="I27" s="28"/>
      <c r="J27" s="37">
        <v>3</v>
      </c>
    </row>
    <row r="28" spans="1:12" ht="13.5" thickBot="1">
      <c r="D28" s="84" t="s">
        <v>57</v>
      </c>
      <c r="E28" s="81" t="str">
        <f>IF(D9&gt;D11,B11,IF(D9&lt;D11,B9,""))</f>
        <v xml:space="preserve">O- Purroy/ M. Saez </v>
      </c>
      <c r="F28" s="81"/>
      <c r="G28" s="71">
        <v>3</v>
      </c>
      <c r="H28" s="29"/>
      <c r="K28" s="31"/>
    </row>
    <row r="29" spans="1:12" ht="13.5" thickBot="1">
      <c r="E29" s="82"/>
      <c r="F29" s="82"/>
      <c r="G29" s="82"/>
      <c r="H29" s="82"/>
      <c r="I29" s="82"/>
      <c r="J29" s="83"/>
      <c r="K29" s="81" t="str">
        <f>IF(J27&gt;J32,H27,IF(J27&lt;J32,H32,""))</f>
        <v xml:space="preserve">O- Purroy/ M. Saez </v>
      </c>
      <c r="L29" s="33"/>
    </row>
    <row r="30" spans="1:12">
      <c r="E30" s="29"/>
      <c r="F30" s="29"/>
      <c r="H30" s="82" t="s">
        <v>82</v>
      </c>
      <c r="K30" s="31"/>
      <c r="L30" s="87" t="s">
        <v>58</v>
      </c>
    </row>
    <row r="31" spans="1:12" ht="13.5" thickBot="1">
      <c r="D31" s="84" t="s">
        <v>59</v>
      </c>
      <c r="E31" s="81">
        <f>IF(D13&gt;D15,B15,IF(D13&lt;D15,B13,""))</f>
        <v>0</v>
      </c>
      <c r="F31" s="81"/>
      <c r="G31" s="37">
        <v>0</v>
      </c>
      <c r="H31" s="29"/>
      <c r="K31" s="31"/>
    </row>
    <row r="32" spans="1:12" ht="13.5" thickBot="1">
      <c r="E32" s="70" t="s">
        <v>79</v>
      </c>
      <c r="F32" s="70"/>
      <c r="G32" s="80" t="s">
        <v>60</v>
      </c>
      <c r="H32" s="81">
        <f>IF(G31&gt;G33,E31,IF(G31&lt;G33,E33,""))</f>
        <v>0</v>
      </c>
      <c r="I32" s="33"/>
      <c r="J32" s="71">
        <v>0</v>
      </c>
    </row>
    <row r="33" spans="4:12" ht="13.5" thickBot="1">
      <c r="D33" s="84" t="s">
        <v>61</v>
      </c>
      <c r="E33" s="81">
        <f>IF(D17&gt;D19,B19,IF(D17&lt;D19,B17,""))</f>
        <v>0</v>
      </c>
      <c r="F33" s="81"/>
      <c r="G33" s="71">
        <v>3</v>
      </c>
      <c r="H33" s="29"/>
      <c r="K33" s="81">
        <f>IF(J27&gt;J32,H32,IF(J27&lt;J32,H27,""))</f>
        <v>0</v>
      </c>
      <c r="L33" s="33"/>
    </row>
    <row r="34" spans="4:12">
      <c r="E34" s="29"/>
      <c r="F34" s="29"/>
      <c r="L34" s="87" t="s">
        <v>62</v>
      </c>
    </row>
  </sheetData>
  <mergeCells count="2">
    <mergeCell ref="A2:J2"/>
    <mergeCell ref="C16:D16"/>
  </mergeCells>
  <pageMargins left="0.57999999999999996" right="0.22" top="0.25" bottom="0.2" header="0.82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7 taules</vt:lpstr>
      <vt:lpstr>Rànquing1</vt:lpstr>
      <vt:lpstr>Fase Ind. Inf. de12</vt:lpstr>
      <vt:lpstr>DOBLE INFANTILS</vt:lpstr>
      <vt:lpstr>'7 taules'!Área_de_impresión</vt:lpstr>
      <vt:lpstr>'DOBLE INFANTILS'!Área_de_impresión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</dc:creator>
  <cp:lastModifiedBy>as</cp:lastModifiedBy>
  <cp:lastPrinted>2014-03-10T21:51:29Z</cp:lastPrinted>
  <dcterms:created xsi:type="dcterms:W3CDTF">2004-03-15T11:26:35Z</dcterms:created>
  <dcterms:modified xsi:type="dcterms:W3CDTF">2014-03-17T21:50:29Z</dcterms:modified>
</cp:coreProperties>
</file>