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checkCompatibility="1" defaultThemeVersion="124226"/>
  <bookViews>
    <workbookView xWindow="0" yWindow="255" windowWidth="19200" windowHeight="11760" tabRatio="770" activeTab="7"/>
  </bookViews>
  <sheets>
    <sheet name="8 Taules  (2)" sheetId="22" r:id="rId1"/>
    <sheet name="dobles ale" sheetId="20" r:id="rId2"/>
    <sheet name="alevi -1" sheetId="13" r:id="rId3"/>
    <sheet name="alevi  2" sheetId="14" r:id="rId4"/>
    <sheet name="alevi -3" sheetId="15" r:id="rId5"/>
    <sheet name="alevi-4" sheetId="24" r:id="rId6"/>
    <sheet name="alevi-5" sheetId="16" r:id="rId7"/>
    <sheet name="Quadre Final 5 Taules" sheetId="25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a" localSheetId="1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A">'[2]Fase Final Inf.'!$E$11,'[2]Fase Final Inf.'!$E$19,'[2]Fase Final Inf.'!$I$15,'[2]Fase Final Inf.'!$I$31,'[2]Fase Final Inf.'!$E$27,'[2]Fase Final Inf.'!$E$35,'[2]Fase Final Inf.'!$M$23,'[2]Fase Final Inf.'!$E$43,'[2]Fase Final Inf.'!$E$51,'[2]Fase Final Inf.'!$I$47,'[2]Fase Final Inf.'!$M$55,'[2]Fase Final Inf.'!$I$63,'[2]Fase Final Inf.'!$E$59,'[2]Fase Final Inf.'!$E$67</definedName>
    <definedName name="Absolut1" localSheetId="1">#REF!</definedName>
    <definedName name="Absolut1">#REF!</definedName>
    <definedName name="Absolut100" localSheetId="1">#REF!</definedName>
    <definedName name="Absolut100">#REF!</definedName>
    <definedName name="Absolut20" localSheetId="1">#REF!</definedName>
    <definedName name="Absolut20">#REF!</definedName>
    <definedName name="Absolut40" localSheetId="1">#REF!</definedName>
    <definedName name="Absolut40">#REF!</definedName>
    <definedName name="Absolut60" localSheetId="5">#REF!</definedName>
    <definedName name="Absolut60" localSheetId="1">#REF!</definedName>
    <definedName name="Absolut60">#REF!</definedName>
    <definedName name="Absolut75" localSheetId="5">#REF!</definedName>
    <definedName name="Absolut75" localSheetId="1">#REF!</definedName>
    <definedName name="Absolut75">#REF!</definedName>
    <definedName name="Absolut80" localSheetId="1">#REF!</definedName>
    <definedName name="Absolut80">#REF!</definedName>
    <definedName name="_xlnm.Print_Area" localSheetId="0">'8 Taules  (2)'!$A$1:$J$21</definedName>
    <definedName name="_xlnm.Print_Area" localSheetId="3">'alevi  2'!$A$12:$BY$113</definedName>
    <definedName name="_xlnm.Print_Area" localSheetId="2">'alevi -1'!$A$12:$BY$113</definedName>
    <definedName name="_xlnm.Print_Area" localSheetId="4">'alevi -3'!$A$12:$BY$113</definedName>
    <definedName name="_xlnm.Print_Area" localSheetId="5">'alevi-4'!$A$12:$BY$113</definedName>
    <definedName name="_xlnm.Print_Area" localSheetId="6">'alevi-5'!$A$12:$BY$113</definedName>
    <definedName name="_xlnm.Print_Area" localSheetId="1">'dobles ale'!$A$1:$T$107</definedName>
    <definedName name="Borrar" localSheetId="1">#REF!,#REF!,#REF!,#REF!</definedName>
    <definedName name="Borrar">#REF!,#REF!,#REF!,#REF!</definedName>
    <definedName name="fem" localSheetId="1">[3]Hoja1!$E$11,[3]Hoja1!$E$19,[3]Hoja1!$I$15,[3]Hoja1!$I$31,[3]Hoja1!$E$27,[3]Hoja1!$E$35,[3]Hoja1!$M$23,[3]Hoja1!$E$43,[3]Hoja1!$E$51,[3]Hoja1!$I$47,[3]Hoja1!$M$55,[3]Hoja1!$I$63,[3]Hoja1!$E$59,[3]Hoja1!$E$67</definedName>
    <definedName name="fem">[4]Hoja1!$E$11,[4]Hoja1!$E$19,[4]Hoja1!$I$15,[4]Hoja1!$I$31,[4]Hoja1!$E$27,[4]Hoja1!$E$35,[4]Hoja1!$M$23,[4]Hoja1!$E$43,[4]Hoja1!$E$51,[4]Hoja1!$I$47,[4]Hoja1!$M$55,[4]Hoja1!$I$63,[4]Hoja1!$E$59,[4]Hoja1!$E$67</definedName>
    <definedName name="impri" localSheetId="0">'[2]Fase Final Inf.'!$E$11,'[2]Fase Final Inf.'!$E$19,'[2]Fase Final Inf.'!$I$15,'[2]Fase Final Inf.'!$I$31,'[2]Fase Final Inf.'!$E$27,'[2]Fase Final Inf.'!$E$35,'[2]Fase Final Inf.'!$M$23,'[2]Fase Final Inf.'!$E$43,'[2]Fase Final Inf.'!$E$51,'[2]Fase Final Inf.'!$I$47,'[2]Fase Final Inf.'!$M$55,'[2]Fase Final Inf.'!$I$63,'[2]Fase Final Inf.'!$E$59,'[2]Fase Final Inf.'!$E$67</definedName>
    <definedName name="impri" localSheetId="1">[3]Hoja1!$E$11,[3]Hoja1!$E$19,[3]Hoja1!$I$15,[3]Hoja1!$I$31,[3]Hoja1!$E$27,[3]Hoja1!$E$35,[3]Hoja1!$M$23,[3]Hoja1!$E$43,[3]Hoja1!$E$51,[3]Hoja1!$I$47,[3]Hoja1!$M$55,[3]Hoja1!$I$63,[3]Hoja1!$E$59,[3]Hoja1!$E$67</definedName>
    <definedName name="impri">'[2]Fase Final Inf.'!$E$11,'[2]Fase Final Inf.'!$E$19,'[2]Fase Final Inf.'!$I$15,'[2]Fase Final Inf.'!$I$31,'[2]Fase Final Inf.'!$E$27,'[2]Fase Final Inf.'!$E$35,'[2]Fase Final Inf.'!$M$23,'[2]Fase Final Inf.'!$E$43,'[2]Fase Final Inf.'!$E$51,'[2]Fase Final Inf.'!$I$47,'[2]Fase Final Inf.'!$M$55,'[2]Fase Final Inf.'!$I$63,'[2]Fase Final Inf.'!$E$59,'[2]Fase Final Inf.'!$E$67</definedName>
    <definedName name="impri2" localSheetId="1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mpri2">'[2]Fase Final Inf.'!$E$11,'[2]Fase Final Inf.'!$E$19,'[2]Fase Final Inf.'!$I$15,'[2]Fase Final Inf.'!$I$31,'[2]Fase Final Inf.'!$E$27,'[2]Fase Final Inf.'!$E$35,'[2]Fase Final Inf.'!$M$23,'[2]Fase Final Inf.'!$E$43,'[2]Fase Final Inf.'!$E$51,'[2]Fase Final Inf.'!$I$47,'[2]Fase Final Inf.'!$M$55,'[2]Fase Final Inf.'!$I$63,'[2]Fase Final Inf.'!$E$59,'[2]Fase Final Inf.'!$E$67</definedName>
    <definedName name="inf." localSheetId="1">[3]Hoja1!$E$11,[3]Hoja1!$E$19,[3]Hoja1!$I$15,[3]Hoja1!$I$31,[3]Hoja1!$E$27,[3]Hoja1!$E$35,[3]Hoja1!$M$23,[3]Hoja1!$E$43,[3]Hoja1!$E$51,[3]Hoja1!$I$47,[3]Hoja1!$M$55,[3]Hoja1!$I$63,[3]Hoja1!$E$59,[3]Hoja1!$E$67</definedName>
    <definedName name="inf.">[4]Hoja1!$E$11,[4]Hoja1!$E$19,[4]Hoja1!$I$15,[4]Hoja1!$I$31,[4]Hoja1!$E$27,[4]Hoja1!$E$35,[4]Hoja1!$M$23,[4]Hoja1!$E$43,[4]Hoja1!$E$51,[4]Hoja1!$I$47,[4]Hoja1!$M$55,[4]Hoja1!$I$63,[4]Hoja1!$E$59,[4]Hoja1!$E$67</definedName>
    <definedName name="infantil" localSheetId="1">[3]Hoja1!$E$11,[3]Hoja1!$E$19,[3]Hoja1!$I$15,[3]Hoja1!$I$31,[3]Hoja1!$E$27,[3]Hoja1!$E$35,[3]Hoja1!$M$23,[3]Hoja1!$E$43,[3]Hoja1!$E$51,[3]Hoja1!$I$47,[3]Hoja1!$M$55,[3]Hoja1!$I$63,[3]Hoja1!$E$59,[3]Hoja1!$E$67</definedName>
    <definedName name="infantil">[4]Hoja1!$E$11,[4]Hoja1!$E$19,[4]Hoja1!$I$15,[4]Hoja1!$I$31,[4]Hoja1!$E$27,[4]Hoja1!$E$35,[4]Hoja1!$M$23,[4]Hoja1!$E$43,[4]Hoja1!$E$51,[4]Hoja1!$I$47,[4]Hoja1!$M$55,[4]Hoja1!$I$63,[4]Hoja1!$E$59,[4]Hoja1!$E$67</definedName>
    <definedName name="Infantil1" localSheetId="1">#REF!</definedName>
    <definedName name="Infantil1">#REF!</definedName>
    <definedName name="Inff" localSheetId="1">#REF!,#REF!,#REF!,#REF!,#REF!,#REF!,#REF!,#REF!,#REF!,#REF!,#REF!,#REF!,#REF!,#REF!</definedName>
    <definedName name="Inff">#REF!,#REF!,#REF!,#REF!,#REF!,#REF!,#REF!,#REF!,#REF!,#REF!,#REF!,#REF!,#REF!,#REF!</definedName>
    <definedName name="result" localSheetId="0">'[5]BENJAMINS-1'!$CJ$45:$CL$53</definedName>
    <definedName name="result" localSheetId="3">'alevi  2'!$CJ$45:$CL$53</definedName>
    <definedName name="result" localSheetId="4">'alevi -3'!$CJ$45:$CL$53</definedName>
    <definedName name="result" localSheetId="5">'alevi-4'!$CJ$45:$CL$53</definedName>
    <definedName name="result" localSheetId="6">'alevi-5'!$CJ$45:$CL$53</definedName>
    <definedName name="result">'alevi -1'!$CJ$45:$CL$53</definedName>
    <definedName name="_xlnm.Print_Titles" localSheetId="3">'alevi  2'!$12:$16</definedName>
    <definedName name="_xlnm.Print_Titles" localSheetId="2">'alevi -1'!$12:$16</definedName>
    <definedName name="_xlnm.Print_Titles" localSheetId="4">'alevi -3'!$12:$16</definedName>
    <definedName name="_xlnm.Print_Titles" localSheetId="5">'alevi-4'!$12:$16</definedName>
    <definedName name="_xlnm.Print_Titles" localSheetId="6">'alevi-5'!$12:$16</definedName>
  </definedNames>
  <calcPr calcId="124519"/>
</workbook>
</file>

<file path=xl/calcChain.xml><?xml version="1.0" encoding="utf-8"?>
<calcChain xmlns="http://schemas.openxmlformats.org/spreadsheetml/2006/main">
  <c r="E49" i="20"/>
  <c r="E45"/>
  <c r="E41"/>
  <c r="E37"/>
  <c r="E33"/>
  <c r="E29"/>
  <c r="B27"/>
  <c r="B23"/>
  <c r="E21"/>
  <c r="N85"/>
  <c r="E25"/>
  <c r="H70"/>
  <c r="H66"/>
  <c r="H62"/>
  <c r="H58"/>
  <c r="N56"/>
  <c r="K53"/>
  <c r="K51"/>
  <c r="N46"/>
  <c r="N80"/>
  <c r="K77"/>
  <c r="N76"/>
  <c r="K75"/>
  <c r="N71"/>
  <c r="K68"/>
  <c r="N64"/>
  <c r="K60"/>
  <c r="N52"/>
  <c r="H56" i="25"/>
  <c r="H52"/>
  <c r="H48"/>
  <c r="H44"/>
  <c r="N57"/>
  <c r="N66"/>
  <c r="K63"/>
  <c r="K61"/>
  <c r="N62"/>
  <c r="N42"/>
  <c r="N32"/>
  <c r="K39"/>
  <c r="K37"/>
  <c r="N38"/>
  <c r="N21"/>
  <c r="K54"/>
  <c r="N50"/>
  <c r="K46"/>
  <c r="E35"/>
  <c r="H33"/>
  <c r="E31"/>
  <c r="K29"/>
  <c r="E27"/>
  <c r="H25"/>
  <c r="E23"/>
  <c r="E19"/>
  <c r="H17"/>
  <c r="F17"/>
  <c r="F25" s="1"/>
  <c r="F33" s="1"/>
  <c r="E15"/>
  <c r="K13"/>
  <c r="E11"/>
  <c r="H9"/>
  <c r="E7"/>
  <c r="CD103" i="24"/>
  <c r="CH102" s="1"/>
  <c r="BU101"/>
  <c r="BE101"/>
  <c r="CD99"/>
  <c r="BU97"/>
  <c r="BE97"/>
  <c r="CD95"/>
  <c r="BU93"/>
  <c r="BE93"/>
  <c r="CH93" s="1"/>
  <c r="CD91"/>
  <c r="CI90" s="1"/>
  <c r="BU89"/>
  <c r="BE89"/>
  <c r="CI89" s="1"/>
  <c r="CD87"/>
  <c r="CH86" s="1"/>
  <c r="BU85"/>
  <c r="BE85"/>
  <c r="CD83"/>
  <c r="CI82" s="1"/>
  <c r="BU81"/>
  <c r="BE81"/>
  <c r="CD79"/>
  <c r="BU77"/>
  <c r="BE77"/>
  <c r="CH77" s="1"/>
  <c r="CD75"/>
  <c r="CI74" s="1"/>
  <c r="BU73"/>
  <c r="BE73"/>
  <c r="CI73" s="1"/>
  <c r="CD71"/>
  <c r="CH70" s="1"/>
  <c r="BU69"/>
  <c r="BE69"/>
  <c r="BU65"/>
  <c r="BU61"/>
  <c r="BU57"/>
  <c r="BU53"/>
  <c r="BU49"/>
  <c r="BU45"/>
  <c r="BH35"/>
  <c r="AP35"/>
  <c r="V35"/>
  <c r="D35"/>
  <c r="BH32"/>
  <c r="AP32"/>
  <c r="K112" s="1"/>
  <c r="V32"/>
  <c r="D32"/>
  <c r="BH29"/>
  <c r="AP29"/>
  <c r="V29"/>
  <c r="D29"/>
  <c r="BS24"/>
  <c r="AP24"/>
  <c r="I24"/>
  <c r="BT21"/>
  <c r="BJ21"/>
  <c r="AZ21"/>
  <c r="J21"/>
  <c r="BR18"/>
  <c r="AV18"/>
  <c r="T18"/>
  <c r="B2"/>
  <c r="N95" s="1"/>
  <c r="BE45" i="13"/>
  <c r="CE45" s="1"/>
  <c r="H47" i="20"/>
  <c r="K43"/>
  <c r="H39"/>
  <c r="H31"/>
  <c r="H23"/>
  <c r="K27"/>
  <c r="N35"/>
  <c r="B2" i="16"/>
  <c r="N51" s="1"/>
  <c r="BE49"/>
  <c r="T18"/>
  <c r="AV18"/>
  <c r="BR18"/>
  <c r="J21"/>
  <c r="AZ21"/>
  <c r="BJ21"/>
  <c r="BT21"/>
  <c r="I24"/>
  <c r="AP24"/>
  <c r="BS24"/>
  <c r="D29"/>
  <c r="K108" s="1"/>
  <c r="V29"/>
  <c r="AP29"/>
  <c r="BH29"/>
  <c r="K111"/>
  <c r="D32"/>
  <c r="CE73" s="1"/>
  <c r="V32"/>
  <c r="AP32"/>
  <c r="BH32"/>
  <c r="D35"/>
  <c r="V35"/>
  <c r="AP35"/>
  <c r="BH35"/>
  <c r="BU45"/>
  <c r="BU49"/>
  <c r="BU53"/>
  <c r="BU57"/>
  <c r="BU61"/>
  <c r="BU65"/>
  <c r="BE69"/>
  <c r="BU69"/>
  <c r="CD71"/>
  <c r="BE73"/>
  <c r="BU73"/>
  <c r="CD75"/>
  <c r="CG74" s="1"/>
  <c r="BE77"/>
  <c r="CG77" s="1"/>
  <c r="BU77"/>
  <c r="CD79"/>
  <c r="BE81"/>
  <c r="CD81" s="1"/>
  <c r="BU81"/>
  <c r="CD83"/>
  <c r="BE85"/>
  <c r="BU85"/>
  <c r="CD87"/>
  <c r="CG86" s="1"/>
  <c r="BE89"/>
  <c r="CG89" s="1"/>
  <c r="BU89"/>
  <c r="CD91"/>
  <c r="CD90" s="1"/>
  <c r="BE93"/>
  <c r="CF93" s="1"/>
  <c r="BU93"/>
  <c r="CD95"/>
  <c r="BE97"/>
  <c r="CE97" s="1"/>
  <c r="BU97"/>
  <c r="CD99"/>
  <c r="BE101"/>
  <c r="BU101"/>
  <c r="CD103"/>
  <c r="B2" i="15"/>
  <c r="N45" s="1"/>
  <c r="BE45"/>
  <c r="T18"/>
  <c r="AV18"/>
  <c r="BR18"/>
  <c r="J21"/>
  <c r="AZ21"/>
  <c r="BJ21"/>
  <c r="BT21"/>
  <c r="I24"/>
  <c r="AP24"/>
  <c r="BS24"/>
  <c r="D29"/>
  <c r="K108" s="1"/>
  <c r="V29"/>
  <c r="AP29"/>
  <c r="BH29"/>
  <c r="D32"/>
  <c r="K109" s="1"/>
  <c r="V32"/>
  <c r="AP32"/>
  <c r="K112"/>
  <c r="BH32"/>
  <c r="D35"/>
  <c r="K110" s="1"/>
  <c r="V35"/>
  <c r="AP35"/>
  <c r="BH35"/>
  <c r="BU45"/>
  <c r="BU49"/>
  <c r="BU53"/>
  <c r="BU57"/>
  <c r="BU61"/>
  <c r="BU65"/>
  <c r="BE69"/>
  <c r="CH69" s="1"/>
  <c r="BU69"/>
  <c r="CD71"/>
  <c r="BE73"/>
  <c r="BU73"/>
  <c r="CD75"/>
  <c r="CE74" s="1"/>
  <c r="BE77"/>
  <c r="CF77" s="1"/>
  <c r="BU77"/>
  <c r="CD79"/>
  <c r="BE81"/>
  <c r="CF81" s="1"/>
  <c r="BU81"/>
  <c r="CD83"/>
  <c r="BE85"/>
  <c r="CD85" s="1"/>
  <c r="BU85"/>
  <c r="CD87"/>
  <c r="CF86" s="1"/>
  <c r="BE89"/>
  <c r="BU89"/>
  <c r="CD91"/>
  <c r="CE90" s="1"/>
  <c r="BE93"/>
  <c r="BU93"/>
  <c r="CD95"/>
  <c r="BE97"/>
  <c r="CH97" s="1"/>
  <c r="BU97"/>
  <c r="CD99"/>
  <c r="CH98" s="1"/>
  <c r="BE101"/>
  <c r="CF101" s="1"/>
  <c r="BU101"/>
  <c r="CD103"/>
  <c r="CH102" s="1"/>
  <c r="B2" i="14"/>
  <c r="N63" s="1"/>
  <c r="T18"/>
  <c r="AV18"/>
  <c r="BR18"/>
  <c r="J21"/>
  <c r="AZ21"/>
  <c r="BJ21"/>
  <c r="BT21"/>
  <c r="I24"/>
  <c r="AP24"/>
  <c r="BS24"/>
  <c r="D29"/>
  <c r="V29"/>
  <c r="K108" s="1"/>
  <c r="AP29"/>
  <c r="CG77" s="1"/>
  <c r="BH29"/>
  <c r="D32"/>
  <c r="V32"/>
  <c r="AP32"/>
  <c r="K112" s="1"/>
  <c r="BH32"/>
  <c r="D35"/>
  <c r="V35"/>
  <c r="AP35"/>
  <c r="CI97" s="1"/>
  <c r="BH35"/>
  <c r="BU45"/>
  <c r="BU49"/>
  <c r="BU53"/>
  <c r="BU57"/>
  <c r="BU61"/>
  <c r="BU65"/>
  <c r="BE69"/>
  <c r="CD69" s="1"/>
  <c r="BU69"/>
  <c r="CD71"/>
  <c r="BE73"/>
  <c r="CH73" s="1"/>
  <c r="BU73"/>
  <c r="CD75"/>
  <c r="BE77"/>
  <c r="CF77" s="1"/>
  <c r="BU77"/>
  <c r="CD79"/>
  <c r="CE78" s="1"/>
  <c r="BE81"/>
  <c r="CE81" s="1"/>
  <c r="BU81"/>
  <c r="CD83"/>
  <c r="CE82" s="1"/>
  <c r="BE85"/>
  <c r="CE85" s="1"/>
  <c r="BU85"/>
  <c r="CD87"/>
  <c r="BE89"/>
  <c r="BU89"/>
  <c r="CD91"/>
  <c r="CH90" s="1"/>
  <c r="BE93"/>
  <c r="CD93" s="1"/>
  <c r="BU93"/>
  <c r="CD95"/>
  <c r="CF94" s="1"/>
  <c r="BE97"/>
  <c r="CF97" s="1"/>
  <c r="BU97"/>
  <c r="CD99"/>
  <c r="CH98" s="1"/>
  <c r="BE101"/>
  <c r="CI101" s="1"/>
  <c r="BU101"/>
  <c r="CD103"/>
  <c r="K113"/>
  <c r="B2" i="13"/>
  <c r="N55" s="1"/>
  <c r="CD55"/>
  <c r="CE54" s="1"/>
  <c r="D32"/>
  <c r="CD59"/>
  <c r="BE69"/>
  <c r="BE73"/>
  <c r="BE77"/>
  <c r="BE81"/>
  <c r="BE85"/>
  <c r="CI85" s="1"/>
  <c r="BE89"/>
  <c r="CI89" s="1"/>
  <c r="BE93"/>
  <c r="BE97"/>
  <c r="BE101"/>
  <c r="CI101" s="1"/>
  <c r="BE49"/>
  <c r="CD49" s="1"/>
  <c r="BE53"/>
  <c r="CD63"/>
  <c r="BE65"/>
  <c r="CH65" s="1"/>
  <c r="CD71"/>
  <c r="CE70" s="1"/>
  <c r="CD75"/>
  <c r="CD79"/>
  <c r="CD83"/>
  <c r="CF82" s="1"/>
  <c r="CD87"/>
  <c r="CD91"/>
  <c r="CD95"/>
  <c r="CD99"/>
  <c r="CD103"/>
  <c r="D35"/>
  <c r="AP29"/>
  <c r="AP32"/>
  <c r="CH45" s="1"/>
  <c r="AP35"/>
  <c r="D29"/>
  <c r="BU49"/>
  <c r="BU53"/>
  <c r="BU57"/>
  <c r="BU61"/>
  <c r="BU65"/>
  <c r="BU69"/>
  <c r="BU73"/>
  <c r="BU77"/>
  <c r="BU81"/>
  <c r="BU85"/>
  <c r="BU89"/>
  <c r="BU93"/>
  <c r="BU97"/>
  <c r="BU101"/>
  <c r="BU45"/>
  <c r="I24"/>
  <c r="AP24"/>
  <c r="BS24"/>
  <c r="BT21"/>
  <c r="BJ21"/>
  <c r="AZ21"/>
  <c r="J21"/>
  <c r="BR18"/>
  <c r="AV18"/>
  <c r="T18"/>
  <c r="BH35"/>
  <c r="V35"/>
  <c r="BH32"/>
  <c r="V32"/>
  <c r="K109" s="1"/>
  <c r="BH29"/>
  <c r="V29"/>
  <c r="K113"/>
  <c r="BE53" i="15"/>
  <c r="CF53" s="1"/>
  <c r="N103" i="16"/>
  <c r="N57"/>
  <c r="BE57"/>
  <c r="N91"/>
  <c r="N87"/>
  <c r="BE61" i="14"/>
  <c r="CD61" s="1"/>
  <c r="BE45" i="16"/>
  <c r="N47"/>
  <c r="CD47"/>
  <c r="CD63"/>
  <c r="N63"/>
  <c r="BE61"/>
  <c r="CG61" s="1"/>
  <c r="N79"/>
  <c r="N93"/>
  <c r="K112" i="13"/>
  <c r="CD47"/>
  <c r="CH46" s="1"/>
  <c r="CD51"/>
  <c r="CG50" s="1"/>
  <c r="CD67"/>
  <c r="BE57"/>
  <c r="CE57" s="1"/>
  <c r="N73"/>
  <c r="N67" i="16"/>
  <c r="CD67"/>
  <c r="CD66" s="1"/>
  <c r="BE65"/>
  <c r="N99"/>
  <c r="N97"/>
  <c r="N71"/>
  <c r="CD55"/>
  <c r="CG54" s="1"/>
  <c r="N49"/>
  <c r="CD51"/>
  <c r="CG50" s="1"/>
  <c r="CG73"/>
  <c r="CG82"/>
  <c r="CF81"/>
  <c r="N55"/>
  <c r="BE53"/>
  <c r="CE53" s="1"/>
  <c r="CF102"/>
  <c r="N59"/>
  <c r="CD59"/>
  <c r="CE62"/>
  <c r="CG93"/>
  <c r="CG98"/>
  <c r="CD89"/>
  <c r="CG81"/>
  <c r="CE70"/>
  <c r="CI89"/>
  <c r="CD98"/>
  <c r="CE93"/>
  <c r="CG97"/>
  <c r="CE89"/>
  <c r="CH77" i="15"/>
  <c r="CF93"/>
  <c r="CH73"/>
  <c r="CG89"/>
  <c r="CF85"/>
  <c r="CF73"/>
  <c r="CI98"/>
  <c r="CE81"/>
  <c r="CG77"/>
  <c r="CG73"/>
  <c r="CH89"/>
  <c r="CD47"/>
  <c r="CH46" s="1"/>
  <c r="CF98"/>
  <c r="N85"/>
  <c r="CG98"/>
  <c r="CD55"/>
  <c r="CH54" s="1"/>
  <c r="BE49"/>
  <c r="CH49" s="1"/>
  <c r="CD51"/>
  <c r="CD81"/>
  <c r="CH93" i="14"/>
  <c r="CI93"/>
  <c r="CE93"/>
  <c r="CD70"/>
  <c r="CH102"/>
  <c r="CF102"/>
  <c r="CE102"/>
  <c r="CF86"/>
  <c r="CE86"/>
  <c r="CG70"/>
  <c r="CI86"/>
  <c r="CE74"/>
  <c r="CG74" i="13"/>
  <c r="CI74"/>
  <c r="CI82"/>
  <c r="CF73"/>
  <c r="CF93"/>
  <c r="CD77"/>
  <c r="CE86"/>
  <c r="N63"/>
  <c r="BE61"/>
  <c r="CE77"/>
  <c r="CE89"/>
  <c r="CE62"/>
  <c r="CE85"/>
  <c r="CF86"/>
  <c r="CE93"/>
  <c r="CH70"/>
  <c r="CG70"/>
  <c r="CF74"/>
  <c r="CH86"/>
  <c r="CH94"/>
  <c r="CG65" i="16"/>
  <c r="CG45"/>
  <c r="CD57"/>
  <c r="CF57"/>
  <c r="CG49"/>
  <c r="CE46"/>
  <c r="CF78"/>
  <c r="CD74"/>
  <c r="CG66"/>
  <c r="CH78"/>
  <c r="CF89"/>
  <c r="CE74"/>
  <c r="CF73"/>
  <c r="CH54"/>
  <c r="CF45" i="15"/>
  <c r="CD45"/>
  <c r="CH45"/>
  <c r="CI45"/>
  <c r="CI53"/>
  <c r="CH53"/>
  <c r="CE53"/>
  <c r="CG53"/>
  <c r="CD77"/>
  <c r="CD93"/>
  <c r="CD69"/>
  <c r="N59"/>
  <c r="CD59"/>
  <c r="CD70"/>
  <c r="N69"/>
  <c r="CD67"/>
  <c r="CI66" s="1"/>
  <c r="N63"/>
  <c r="CD63"/>
  <c r="CF62" s="1"/>
  <c r="BE57"/>
  <c r="CD57" s="1"/>
  <c r="CG70"/>
  <c r="CH70"/>
  <c r="CF97"/>
  <c r="CI93"/>
  <c r="BE65"/>
  <c r="BE61"/>
  <c r="CD89"/>
  <c r="CD98"/>
  <c r="CH61" i="14"/>
  <c r="CI61"/>
  <c r="BE45"/>
  <c r="CD45" s="1"/>
  <c r="CE70"/>
  <c r="BE57"/>
  <c r="CD57" s="1"/>
  <c r="CD51"/>
  <c r="CF50" s="1"/>
  <c r="CD77"/>
  <c r="CD63"/>
  <c r="CD67"/>
  <c r="CD66" s="1"/>
  <c r="CD86"/>
  <c r="CI77"/>
  <c r="CF81"/>
  <c r="CD55"/>
  <c r="CG54" s="1"/>
  <c r="CI70"/>
  <c r="BE65"/>
  <c r="CD65" s="1"/>
  <c r="CD90"/>
  <c r="BE49"/>
  <c r="CF49" s="1"/>
  <c r="CF93"/>
  <c r="CD59"/>
  <c r="CD82"/>
  <c r="CD47"/>
  <c r="CH46" s="1"/>
  <c r="BE53"/>
  <c r="CE77"/>
  <c r="CG66" i="13"/>
  <c r="CF66"/>
  <c r="CE66"/>
  <c r="CD66"/>
  <c r="CI66"/>
  <c r="CF53"/>
  <c r="CI53"/>
  <c r="CE53"/>
  <c r="CI57"/>
  <c r="CE50"/>
  <c r="CH50"/>
  <c r="CF50"/>
  <c r="CI65"/>
  <c r="CE65"/>
  <c r="CH49"/>
  <c r="CE49"/>
  <c r="CF49"/>
  <c r="CD54"/>
  <c r="CF54"/>
  <c r="CI54"/>
  <c r="CE46"/>
  <c r="CG46"/>
  <c r="CF46"/>
  <c r="CH58"/>
  <c r="CD58"/>
  <c r="CI58"/>
  <c r="CE73"/>
  <c r="CH101"/>
  <c r="CE78"/>
  <c r="CF45"/>
  <c r="CI86"/>
  <c r="CG97"/>
  <c r="CD101"/>
  <c r="CG69"/>
  <c r="CF90"/>
  <c r="CF69"/>
  <c r="CF77"/>
  <c r="CI78"/>
  <c r="CF101"/>
  <c r="CE81"/>
  <c r="CE74"/>
  <c r="CD73"/>
  <c r="CE97"/>
  <c r="K110"/>
  <c r="CE58" i="16"/>
  <c r="CG58"/>
  <c r="CI50" i="15"/>
  <c r="CI46"/>
  <c r="CF46"/>
  <c r="CH61" i="13"/>
  <c r="CD66" i="15"/>
  <c r="CE65"/>
  <c r="CD50" i="14"/>
  <c r="CH66"/>
  <c r="CF66"/>
  <c r="CI69" l="1"/>
  <c r="N71"/>
  <c r="CI98"/>
  <c r="CG61"/>
  <c r="CG74"/>
  <c r="CE45"/>
  <c r="CE50"/>
  <c r="N49"/>
  <c r="N87"/>
  <c r="CE73"/>
  <c r="N85"/>
  <c r="N45"/>
  <c r="CF85"/>
  <c r="N97"/>
  <c r="CG98"/>
  <c r="CH54"/>
  <c r="N69"/>
  <c r="CG101"/>
  <c r="CH78"/>
  <c r="CE66"/>
  <c r="CD94"/>
  <c r="CE94"/>
  <c r="CG81"/>
  <c r="CH85"/>
  <c r="CD74"/>
  <c r="CD97"/>
  <c r="CH81"/>
  <c r="CF90"/>
  <c r="CH94"/>
  <c r="CG90"/>
  <c r="CD78"/>
  <c r="CF78"/>
  <c r="CI85"/>
  <c r="CD101" i="15"/>
  <c r="N95"/>
  <c r="N91"/>
  <c r="CE85"/>
  <c r="CE93"/>
  <c r="CE45"/>
  <c r="CE89"/>
  <c r="CE70"/>
  <c r="CE77"/>
  <c r="CE86"/>
  <c r="CE57" i="14"/>
  <c r="CI57"/>
  <c r="CF57"/>
  <c r="CE50" i="15"/>
  <c r="CH50"/>
  <c r="CG101" i="16"/>
  <c r="CE101"/>
  <c r="CI94"/>
  <c r="CE94"/>
  <c r="CH85"/>
  <c r="CE85"/>
  <c r="CG78"/>
  <c r="CI78"/>
  <c r="CE78"/>
  <c r="CI69"/>
  <c r="CG69"/>
  <c r="CI82"/>
  <c r="CI98"/>
  <c r="K112"/>
  <c r="CH93"/>
  <c r="CH49"/>
  <c r="CH105" s="1"/>
  <c r="CH46"/>
  <c r="CH82"/>
  <c r="CH89"/>
  <c r="CG62"/>
  <c r="CI62"/>
  <c r="CD62"/>
  <c r="K108" i="13"/>
  <c r="CD53"/>
  <c r="CD70"/>
  <c r="CD50"/>
  <c r="CD53" i="14"/>
  <c r="CF53"/>
  <c r="CE62"/>
  <c r="CF62"/>
  <c r="CD49" i="15"/>
  <c r="CI49"/>
  <c r="CE49"/>
  <c r="CI45" i="16"/>
  <c r="CF45"/>
  <c r="CE45"/>
  <c r="CE105" s="1"/>
  <c r="CD45"/>
  <c r="CG86" i="13"/>
  <c r="K111"/>
  <c r="CG49"/>
  <c r="CG105" s="1"/>
  <c r="CG73"/>
  <c r="CD94"/>
  <c r="CF94"/>
  <c r="CH78"/>
  <c r="CF78"/>
  <c r="CD78"/>
  <c r="CH62"/>
  <c r="CI62"/>
  <c r="CD62"/>
  <c r="CI97"/>
  <c r="CF97"/>
  <c r="CD97"/>
  <c r="CI81"/>
  <c r="CG81"/>
  <c r="CF81"/>
  <c r="CD81"/>
  <c r="CF58"/>
  <c r="CE58"/>
  <c r="CE107" s="1"/>
  <c r="CG58"/>
  <c r="CD98" i="14"/>
  <c r="CF98"/>
  <c r="CE89"/>
  <c r="CI89"/>
  <c r="CD89"/>
  <c r="CH89"/>
  <c r="CF89"/>
  <c r="CG89"/>
  <c r="CG82"/>
  <c r="CF82"/>
  <c r="CH82"/>
  <c r="CD73"/>
  <c r="CG73"/>
  <c r="CI73"/>
  <c r="CF73"/>
  <c r="N83"/>
  <c r="N61"/>
  <c r="N81"/>
  <c r="N75"/>
  <c r="N53"/>
  <c r="N65"/>
  <c r="N47"/>
  <c r="N55"/>
  <c r="N95"/>
  <c r="N73"/>
  <c r="N51"/>
  <c r="N91"/>
  <c r="N93"/>
  <c r="N67"/>
  <c r="N103"/>
  <c r="N101"/>
  <c r="N59"/>
  <c r="N79"/>
  <c r="CG65" i="15"/>
  <c r="CI65"/>
  <c r="CH65"/>
  <c r="CI61" i="13"/>
  <c r="CG61"/>
  <c r="CE94" i="15"/>
  <c r="CH94"/>
  <c r="CI85"/>
  <c r="CG85"/>
  <c r="CH85"/>
  <c r="CF69"/>
  <c r="CI69"/>
  <c r="CG69"/>
  <c r="CE69"/>
  <c r="K113"/>
  <c r="CI86"/>
  <c r="CI77"/>
  <c r="CI73"/>
  <c r="CI89"/>
  <c r="CG57" i="14"/>
  <c r="CG85" i="16"/>
  <c r="CF101"/>
  <c r="CH45"/>
  <c r="CE69"/>
  <c r="CH73"/>
  <c r="CH57" i="14"/>
  <c r="CD89" i="13"/>
  <c r="CD90"/>
  <c r="CD107" s="1"/>
  <c r="CI54" i="16"/>
  <c r="CH66"/>
  <c r="CH74"/>
  <c r="CH50"/>
  <c r="CD98" i="13"/>
  <c r="CD74"/>
  <c r="CG94" i="16"/>
  <c r="CI101"/>
  <c r="CF49" i="15"/>
  <c r="CD86" i="13"/>
  <c r="CG45"/>
  <c r="CG101"/>
  <c r="CG54"/>
  <c r="CG65"/>
  <c r="CG57"/>
  <c r="CG53"/>
  <c r="CE98" i="14"/>
  <c r="CI82"/>
  <c r="N57"/>
  <c r="N89"/>
  <c r="N77"/>
  <c r="CH90" i="16"/>
  <c r="CI85"/>
  <c r="CD78"/>
  <c r="CI50"/>
  <c r="CG102" i="13"/>
  <c r="CG89"/>
  <c r="CD94" i="16"/>
  <c r="CD101"/>
  <c r="K113"/>
  <c r="CH98" i="13"/>
  <c r="CD69"/>
  <c r="CI81" i="15"/>
  <c r="K108" i="24"/>
  <c r="CH45" i="14"/>
  <c r="CG53" i="16"/>
  <c r="CG105" s="1"/>
  <c r="CI45" i="13"/>
  <c r="CI105" s="1"/>
  <c r="CH69"/>
  <c r="CD45"/>
  <c r="CH73"/>
  <c r="CH105" s="1"/>
  <c r="CD46"/>
  <c r="CH54"/>
  <c r="CH107" s="1"/>
  <c r="CD65"/>
  <c r="CF65"/>
  <c r="CH66"/>
  <c r="CH77" i="14"/>
  <c r="CH69"/>
  <c r="CF69"/>
  <c r="CD101"/>
  <c r="CD85"/>
  <c r="CI45"/>
  <c r="CI81"/>
  <c r="CE61"/>
  <c r="CD86" i="15"/>
  <c r="N61"/>
  <c r="CD82"/>
  <c r="CD97"/>
  <c r="CI97"/>
  <c r="CD73"/>
  <c r="CI58"/>
  <c r="CG74"/>
  <c r="CD53"/>
  <c r="CD105" s="1"/>
  <c r="CG90" i="16"/>
  <c r="CE66"/>
  <c r="CD82"/>
  <c r="CH81"/>
  <c r="CI90"/>
  <c r="CE50"/>
  <c r="CH93" i="13"/>
  <c r="CI69"/>
  <c r="CE69"/>
  <c r="CH74"/>
  <c r="N71"/>
  <c r="CI78" i="14"/>
  <c r="CE101"/>
  <c r="CI74"/>
  <c r="CG93"/>
  <c r="N81" i="15"/>
  <c r="CE98"/>
  <c r="CD58" i="16"/>
  <c r="CI81"/>
  <c r="CI74"/>
  <c r="N53"/>
  <c r="N89"/>
  <c r="N65"/>
  <c r="N95"/>
  <c r="CD46"/>
  <c r="N69"/>
  <c r="CH57"/>
  <c r="CI102" i="13"/>
  <c r="CI73"/>
  <c r="CH97" i="14"/>
  <c r="CI90"/>
  <c r="CI70" i="15"/>
  <c r="CI102" i="16"/>
  <c r="CI70"/>
  <c r="CI49"/>
  <c r="CH49" i="14"/>
  <c r="CE101" i="13"/>
  <c r="CF89"/>
  <c r="CH89"/>
  <c r="CE98"/>
  <c r="CG98"/>
  <c r="CI46"/>
  <c r="CI107" s="1"/>
  <c r="CI49"/>
  <c r="CI50"/>
  <c r="CH53"/>
  <c r="CI58" i="14"/>
  <c r="CE69"/>
  <c r="CD81"/>
  <c r="CG50"/>
  <c r="CG69"/>
  <c r="CF101"/>
  <c r="CH70"/>
  <c r="CF61"/>
  <c r="CD61" i="15"/>
  <c r="CI102"/>
  <c r="N75"/>
  <c r="CD74"/>
  <c r="CF74"/>
  <c r="CF70"/>
  <c r="CH74"/>
  <c r="CG45"/>
  <c r="CE81" i="16"/>
  <c r="CH61"/>
  <c r="CE90"/>
  <c r="CF97"/>
  <c r="CF66"/>
  <c r="CI46"/>
  <c r="CD49"/>
  <c r="CD50"/>
  <c r="CD85" i="13"/>
  <c r="CF85"/>
  <c r="CH85"/>
  <c r="CI70"/>
  <c r="CH77"/>
  <c r="N75"/>
  <c r="CF102"/>
  <c r="CH74" i="14"/>
  <c r="CG94"/>
  <c r="CH86"/>
  <c r="CE97"/>
  <c r="CG97" i="15"/>
  <c r="CH93"/>
  <c r="N79"/>
  <c r="CI74"/>
  <c r="CH86"/>
  <c r="CH81"/>
  <c r="CI77" i="16"/>
  <c r="CD97"/>
  <c r="CE98"/>
  <c r="CH97"/>
  <c r="CE82"/>
  <c r="CD73"/>
  <c r="CF86"/>
  <c r="N75"/>
  <c r="CD65"/>
  <c r="N85"/>
  <c r="N77"/>
  <c r="N61"/>
  <c r="N45"/>
  <c r="CD70"/>
  <c r="CH90" i="13"/>
  <c r="CI77"/>
  <c r="CF89" i="15"/>
  <c r="CI82"/>
  <c r="CE73"/>
  <c r="CH98" i="16"/>
  <c r="CI73"/>
  <c r="CG66" i="15"/>
  <c r="CG86"/>
  <c r="CG78"/>
  <c r="CE58" i="14"/>
  <c r="CG66"/>
  <c r="CI66"/>
  <c r="CH50"/>
  <c r="CH62"/>
  <c r="CF54"/>
  <c r="CI50"/>
  <c r="CG102"/>
  <c r="CG86"/>
  <c r="CI98" i="13"/>
  <c r="CH82"/>
  <c r="CH62" i="16"/>
  <c r="CD53"/>
  <c r="CD61"/>
  <c r="CF61" i="15"/>
  <c r="CI62"/>
  <c r="CH61"/>
  <c r="CG58"/>
  <c r="CG81"/>
  <c r="CE53" i="14"/>
  <c r="CE46"/>
  <c r="CG85"/>
  <c r="CG78"/>
  <c r="CF98" i="13"/>
  <c r="N57"/>
  <c r="CG81" i="24"/>
  <c r="CE58" i="15"/>
  <c r="CG93"/>
  <c r="CF66"/>
  <c r="CH58"/>
  <c r="CI94" i="14"/>
  <c r="CF74"/>
  <c r="CG97"/>
  <c r="CD82" i="13"/>
  <c r="CE82"/>
  <c r="CE98" i="24"/>
  <c r="K111" i="15"/>
  <c r="CF65"/>
  <c r="CD65"/>
  <c r="CG49"/>
  <c r="CE101"/>
  <c r="K111" i="14"/>
  <c r="CI54"/>
  <c r="CF45"/>
  <c r="CG45"/>
  <c r="CG53"/>
  <c r="CG62"/>
  <c r="CD54"/>
  <c r="CH65"/>
  <c r="CI62"/>
  <c r="CH101"/>
  <c r="CD102"/>
  <c r="CI102"/>
  <c r="N99"/>
  <c r="CF61" i="13"/>
  <c r="CD61"/>
  <c r="CI90"/>
  <c r="CF62"/>
  <c r="CH97"/>
  <c r="N67"/>
  <c r="N47"/>
  <c r="CG94"/>
  <c r="N91"/>
  <c r="CE61"/>
  <c r="CE105" s="1"/>
  <c r="AN109" s="1"/>
  <c r="CE90"/>
  <c r="N83"/>
  <c r="N51"/>
  <c r="CG93"/>
  <c r="CD102"/>
  <c r="CE94"/>
  <c r="CF70"/>
  <c r="CI93"/>
  <c r="N61"/>
  <c r="CD93"/>
  <c r="CH102"/>
  <c r="CE102"/>
  <c r="CI94"/>
  <c r="N89"/>
  <c r="N99"/>
  <c r="N93"/>
  <c r="K110" i="14"/>
  <c r="CG49"/>
  <c r="CD46"/>
  <c r="CI65"/>
  <c r="CH53"/>
  <c r="CF70"/>
  <c r="CE54"/>
  <c r="CG46"/>
  <c r="CI53"/>
  <c r="CD62"/>
  <c r="CH66" i="15"/>
  <c r="CE66"/>
  <c r="CF58"/>
  <c r="CF57"/>
  <c r="CF105" s="1"/>
  <c r="CG101"/>
  <c r="CH101"/>
  <c r="CH62"/>
  <c r="CD58"/>
  <c r="CE54"/>
  <c r="K110" i="24"/>
  <c r="CI98"/>
  <c r="K110" i="16"/>
  <c r="CI53"/>
  <c r="CD77"/>
  <c r="CD54"/>
  <c r="CF46"/>
  <c r="CF49"/>
  <c r="CE49"/>
  <c r="CI57"/>
  <c r="CE57"/>
  <c r="CF50"/>
  <c r="CI65"/>
  <c r="CE65"/>
  <c r="CI86"/>
  <c r="CD86"/>
  <c r="CG70"/>
  <c r="CF61"/>
  <c r="CE102"/>
  <c r="CF98"/>
  <c r="CF70"/>
  <c r="CH102"/>
  <c r="CF85"/>
  <c r="CF82"/>
  <c r="CH53"/>
  <c r="CI58"/>
  <c r="CF62"/>
  <c r="CE61"/>
  <c r="CF77"/>
  <c r="CG46"/>
  <c r="CF58"/>
  <c r="CG57"/>
  <c r="CF53"/>
  <c r="CH65"/>
  <c r="CE86"/>
  <c r="CE77"/>
  <c r="CH70"/>
  <c r="CF94"/>
  <c r="CH86"/>
  <c r="CI93"/>
  <c r="CI97"/>
  <c r="CH58"/>
  <c r="CF65"/>
  <c r="CF69"/>
  <c r="CH77"/>
  <c r="CF74"/>
  <c r="CG102"/>
  <c r="CD102"/>
  <c r="CF90"/>
  <c r="K109"/>
  <c r="CF54"/>
  <c r="CH101"/>
  <c r="N101"/>
  <c r="CE57" i="15"/>
  <c r="CF50"/>
  <c r="CG50"/>
  <c r="CD46"/>
  <c r="CF102"/>
  <c r="CD90"/>
  <c r="N73"/>
  <c r="CG94"/>
  <c r="CD94"/>
  <c r="CE46"/>
  <c r="N93"/>
  <c r="CF90"/>
  <c r="N99"/>
  <c r="N47"/>
  <c r="N77"/>
  <c r="CF78"/>
  <c r="CI78"/>
  <c r="CE78"/>
  <c r="CI101"/>
  <c r="CI94"/>
  <c r="N87"/>
  <c r="CH90"/>
  <c r="CI90"/>
  <c r="CG82"/>
  <c r="N53"/>
  <c r="N97"/>
  <c r="CG57"/>
  <c r="CF54"/>
  <c r="CD54"/>
  <c r="CD102"/>
  <c r="N65"/>
  <c r="N103"/>
  <c r="CE82"/>
  <c r="N67"/>
  <c r="N83"/>
  <c r="CG102"/>
  <c r="CE102"/>
  <c r="CI54"/>
  <c r="N89"/>
  <c r="N49"/>
  <c r="CI57"/>
  <c r="CG46"/>
  <c r="CG54"/>
  <c r="CD50"/>
  <c r="CD78"/>
  <c r="N71"/>
  <c r="N57"/>
  <c r="CF82"/>
  <c r="N101"/>
  <c r="CF94"/>
  <c r="N51"/>
  <c r="N55"/>
  <c r="CH82"/>
  <c r="CH78"/>
  <c r="CG90"/>
  <c r="CE97"/>
  <c r="K109" i="14"/>
  <c r="CE90"/>
  <c r="N103" i="13"/>
  <c r="N69"/>
  <c r="N59"/>
  <c r="N85"/>
  <c r="N49"/>
  <c r="CD93" i="16"/>
  <c r="N83"/>
  <c r="N81"/>
  <c r="N73"/>
  <c r="CD85"/>
  <c r="CD69"/>
  <c r="CH69"/>
  <c r="CH94"/>
  <c r="CG90" i="24"/>
  <c r="CF69"/>
  <c r="CF78"/>
  <c r="CF85"/>
  <c r="CF94"/>
  <c r="CF101"/>
  <c r="CG97"/>
  <c r="CG62" i="15"/>
  <c r="CE62"/>
  <c r="CE61"/>
  <c r="CG61"/>
  <c r="CH57"/>
  <c r="CD62"/>
  <c r="CI61"/>
  <c r="CI49" i="14"/>
  <c r="CD49"/>
  <c r="CE49"/>
  <c r="CG85" i="13"/>
  <c r="CG78"/>
  <c r="CG82"/>
  <c r="CH81"/>
  <c r="N97"/>
  <c r="N81"/>
  <c r="N65"/>
  <c r="N53"/>
  <c r="N45"/>
  <c r="N87"/>
  <c r="N77"/>
  <c r="CG62"/>
  <c r="CG77"/>
  <c r="CG90"/>
  <c r="CH57"/>
  <c r="N79"/>
  <c r="N101"/>
  <c r="N95"/>
  <c r="CI66" i="16"/>
  <c r="CD107"/>
  <c r="CI61"/>
  <c r="CG107"/>
  <c r="CE54"/>
  <c r="CG65" i="14"/>
  <c r="CE65"/>
  <c r="CF65"/>
  <c r="CG58"/>
  <c r="CD58"/>
  <c r="CF58"/>
  <c r="CH58"/>
  <c r="CI46"/>
  <c r="CF46"/>
  <c r="N53" i="24"/>
  <c r="CD55" s="1"/>
  <c r="N59"/>
  <c r="CD59" s="1"/>
  <c r="N69"/>
  <c r="CE69"/>
  <c r="CI69"/>
  <c r="CG70"/>
  <c r="CD73"/>
  <c r="CH73"/>
  <c r="CF74"/>
  <c r="N75"/>
  <c r="CG77"/>
  <c r="CE78"/>
  <c r="CI78"/>
  <c r="CF81"/>
  <c r="CD82"/>
  <c r="CH82"/>
  <c r="N85"/>
  <c r="CE85"/>
  <c r="CI85"/>
  <c r="CG86"/>
  <c r="CD89"/>
  <c r="CH89"/>
  <c r="CF90"/>
  <c r="N91"/>
  <c r="CG93"/>
  <c r="CE94"/>
  <c r="CI94"/>
  <c r="CF97"/>
  <c r="CD98"/>
  <c r="CH98"/>
  <c r="N101"/>
  <c r="CE101"/>
  <c r="CI101"/>
  <c r="CG102"/>
  <c r="K109"/>
  <c r="K111"/>
  <c r="K113"/>
  <c r="N49"/>
  <c r="CD51" s="1"/>
  <c r="N55"/>
  <c r="BE53" s="1"/>
  <c r="N65"/>
  <c r="BE65" s="1"/>
  <c r="CD69"/>
  <c r="CH69"/>
  <c r="CF70"/>
  <c r="N71"/>
  <c r="CG73"/>
  <c r="CE74"/>
  <c r="CF77"/>
  <c r="CD78"/>
  <c r="CH78"/>
  <c r="N81"/>
  <c r="CE81"/>
  <c r="CI81"/>
  <c r="CG82"/>
  <c r="CD85"/>
  <c r="CH85"/>
  <c r="CF86"/>
  <c r="N87"/>
  <c r="CG89"/>
  <c r="CE90"/>
  <c r="CF93"/>
  <c r="CD94"/>
  <c r="CH94"/>
  <c r="N97"/>
  <c r="CE97"/>
  <c r="CI97"/>
  <c r="CG98"/>
  <c r="CD101"/>
  <c r="CH101"/>
  <c r="CF102"/>
  <c r="N103"/>
  <c r="N45"/>
  <c r="BE45" s="1"/>
  <c r="N51"/>
  <c r="BE49" s="1"/>
  <c r="N61"/>
  <c r="CD63" s="1"/>
  <c r="N67"/>
  <c r="CD67" s="1"/>
  <c r="CG69"/>
  <c r="CE70"/>
  <c r="CI70"/>
  <c r="CF73"/>
  <c r="CD74"/>
  <c r="CH74"/>
  <c r="N77"/>
  <c r="CE77"/>
  <c r="CI77"/>
  <c r="CG78"/>
  <c r="CD81"/>
  <c r="CH81"/>
  <c r="CF82"/>
  <c r="N83"/>
  <c r="CG85"/>
  <c r="CE86"/>
  <c r="CI86"/>
  <c r="CF89"/>
  <c r="CD90"/>
  <c r="CH90"/>
  <c r="N93"/>
  <c r="CE93"/>
  <c r="CI93"/>
  <c r="CG94"/>
  <c r="CD97"/>
  <c r="CH97"/>
  <c r="CF98"/>
  <c r="N99"/>
  <c r="CG101"/>
  <c r="CE102"/>
  <c r="CI102"/>
  <c r="N47"/>
  <c r="CD47" s="1"/>
  <c r="N57"/>
  <c r="BE57" s="1"/>
  <c r="N63"/>
  <c r="BE61" s="1"/>
  <c r="CD70"/>
  <c r="N73"/>
  <c r="CE73"/>
  <c r="CG74"/>
  <c r="CD77"/>
  <c r="N79"/>
  <c r="CE82"/>
  <c r="CD86"/>
  <c r="N89"/>
  <c r="CE89"/>
  <c r="CD93"/>
  <c r="CD102"/>
  <c r="CF107" i="13"/>
  <c r="CD57"/>
  <c r="CD105" s="1"/>
  <c r="CF57"/>
  <c r="CE107" i="14" l="1"/>
  <c r="CI105"/>
  <c r="AK113" s="1"/>
  <c r="CH105"/>
  <c r="CI107"/>
  <c r="CG105"/>
  <c r="CG105" i="15"/>
  <c r="AN111" s="1"/>
  <c r="CF107"/>
  <c r="AK110" s="1"/>
  <c r="CD107" i="14"/>
  <c r="CE107" i="16"/>
  <c r="AN109" s="1"/>
  <c r="CI105"/>
  <c r="CD105" i="14"/>
  <c r="CH105" i="15"/>
  <c r="CH107" i="16"/>
  <c r="AN112" s="1"/>
  <c r="CF105" i="13"/>
  <c r="AK110" s="1"/>
  <c r="CF105" i="14"/>
  <c r="CI107" i="16"/>
  <c r="CD107" i="15"/>
  <c r="AN108" s="1"/>
  <c r="CE107"/>
  <c r="CF107" i="16"/>
  <c r="CH107" i="14"/>
  <c r="CG107"/>
  <c r="CG107" i="13"/>
  <c r="CI105" i="15"/>
  <c r="CH107"/>
  <c r="AK112" s="1"/>
  <c r="CI107"/>
  <c r="AN111" i="16"/>
  <c r="CE105" i="15"/>
  <c r="CF105" i="16"/>
  <c r="AK110" s="1"/>
  <c r="CF107" i="14"/>
  <c r="AK113" i="13"/>
  <c r="CG107" i="15"/>
  <c r="CD105" i="16"/>
  <c r="AK108" s="1"/>
  <c r="AK108" i="15"/>
  <c r="CE105" i="14"/>
  <c r="AN109" s="1"/>
  <c r="AN111" i="13"/>
  <c r="AK111" i="16"/>
  <c r="AK109"/>
  <c r="AN110" i="15"/>
  <c r="CF62" i="24"/>
  <c r="CG62"/>
  <c r="CH62"/>
  <c r="CD62"/>
  <c r="CI62"/>
  <c r="CE62"/>
  <c r="CH54"/>
  <c r="CD54"/>
  <c r="CI54"/>
  <c r="CE54"/>
  <c r="CF54"/>
  <c r="CG54"/>
  <c r="CF46"/>
  <c r="CG46"/>
  <c r="CH46"/>
  <c r="CD46"/>
  <c r="CI46"/>
  <c r="CE46"/>
  <c r="CI66"/>
  <c r="CE66"/>
  <c r="CF66"/>
  <c r="CG66"/>
  <c r="CH66"/>
  <c r="CD66"/>
  <c r="CI50"/>
  <c r="CE50"/>
  <c r="CF50"/>
  <c r="CG50"/>
  <c r="CH50"/>
  <c r="CD50"/>
  <c r="CG58"/>
  <c r="CH58"/>
  <c r="CD58"/>
  <c r="CI58"/>
  <c r="CE58"/>
  <c r="CF58"/>
  <c r="CI57"/>
  <c r="CE57"/>
  <c r="CF57"/>
  <c r="CG57"/>
  <c r="CH57"/>
  <c r="CD57"/>
  <c r="CH45"/>
  <c r="CD45"/>
  <c r="CI45"/>
  <c r="CE45"/>
  <c r="CF45"/>
  <c r="CG45"/>
  <c r="CF53"/>
  <c r="CG53"/>
  <c r="CH53"/>
  <c r="CD53"/>
  <c r="CI53"/>
  <c r="CE53"/>
  <c r="CH61"/>
  <c r="CD61"/>
  <c r="CI61"/>
  <c r="CE61"/>
  <c r="CF61"/>
  <c r="CG61"/>
  <c r="CG49"/>
  <c r="CH49"/>
  <c r="CD49"/>
  <c r="CI49"/>
  <c r="CE49"/>
  <c r="CF49"/>
  <c r="CG65"/>
  <c r="CH65"/>
  <c r="CD65"/>
  <c r="CI65"/>
  <c r="CE65"/>
  <c r="CF65"/>
  <c r="AK112" i="13"/>
  <c r="AK111"/>
  <c r="AN112"/>
  <c r="AK109"/>
  <c r="AN108"/>
  <c r="AK108"/>
  <c r="AN113"/>
  <c r="AH113" s="1"/>
  <c r="AT113" s="1"/>
  <c r="AN113" i="14" l="1"/>
  <c r="AK112"/>
  <c r="AK110"/>
  <c r="AN111"/>
  <c r="AN110"/>
  <c r="AK111"/>
  <c r="AN108"/>
  <c r="AK111" i="15"/>
  <c r="AH110" s="1"/>
  <c r="AT110" s="1"/>
  <c r="AN112"/>
  <c r="AH112" s="1"/>
  <c r="AT112" s="1"/>
  <c r="AN113"/>
  <c r="AK108" i="14"/>
  <c r="AK112" i="16"/>
  <c r="AH112" s="1"/>
  <c r="G112" s="1"/>
  <c r="AK113" i="15"/>
  <c r="AH113" s="1"/>
  <c r="AT113" s="1"/>
  <c r="AK113" i="16"/>
  <c r="AN110" i="13"/>
  <c r="AH109" s="1"/>
  <c r="AT109" s="1"/>
  <c r="AN112" i="14"/>
  <c r="AN113" i="16"/>
  <c r="AN109" i="15"/>
  <c r="AN108" i="16"/>
  <c r="AH108" s="1"/>
  <c r="AT108" s="1"/>
  <c r="AN110"/>
  <c r="AH110" s="1"/>
  <c r="AT110" s="1"/>
  <c r="G110" s="1"/>
  <c r="AK109" i="15"/>
  <c r="AK109" i="14"/>
  <c r="AH111" i="16"/>
  <c r="AT111" s="1"/>
  <c r="G111" s="1"/>
  <c r="G113" i="15"/>
  <c r="AH113" i="14"/>
  <c r="AH112"/>
  <c r="CI105" i="24"/>
  <c r="CI107"/>
  <c r="CF107"/>
  <c r="CE105"/>
  <c r="CE107"/>
  <c r="CG107"/>
  <c r="CF105"/>
  <c r="CH105"/>
  <c r="CH107"/>
  <c r="CG105"/>
  <c r="CD105"/>
  <c r="CD107"/>
  <c r="AH111" i="13"/>
  <c r="AT111" s="1"/>
  <c r="AH108"/>
  <c r="AT108" s="1"/>
  <c r="AH110"/>
  <c r="AT110" s="1"/>
  <c r="AH112"/>
  <c r="AH111" i="14" l="1"/>
  <c r="AT111" s="1"/>
  <c r="AH110"/>
  <c r="AT110" s="1"/>
  <c r="AH109"/>
  <c r="AT109" s="1"/>
  <c r="AH111" i="15"/>
  <c r="AT111" s="1"/>
  <c r="AH109"/>
  <c r="AT109" s="1"/>
  <c r="AH113" i="16"/>
  <c r="AH109"/>
  <c r="AT109" s="1"/>
  <c r="AH108" i="15"/>
  <c r="AT108" s="1"/>
  <c r="G109"/>
  <c r="AH108" i="14"/>
  <c r="AT108" s="1"/>
  <c r="AT112" i="16"/>
  <c r="G108"/>
  <c r="G110" i="15"/>
  <c r="G112"/>
  <c r="G113" i="14"/>
  <c r="AT113"/>
  <c r="G111" s="1"/>
  <c r="AT112"/>
  <c r="AK113" i="24"/>
  <c r="AN113"/>
  <c r="AK111"/>
  <c r="AN111"/>
  <c r="AN108"/>
  <c r="AK108"/>
  <c r="AN110"/>
  <c r="AK110"/>
  <c r="AN112"/>
  <c r="AK112"/>
  <c r="AK109"/>
  <c r="AN109"/>
  <c r="G111" i="13"/>
  <c r="G108"/>
  <c r="AT112"/>
  <c r="G113" s="1"/>
  <c r="G109"/>
  <c r="G111" i="15" l="1"/>
  <c r="G113" i="16"/>
  <c r="AT113"/>
  <c r="G109"/>
  <c r="G108" i="15"/>
  <c r="AH109" i="24"/>
  <c r="AT109" s="1"/>
  <c r="AH113"/>
  <c r="AT113" s="1"/>
  <c r="G108" i="14"/>
  <c r="G110"/>
  <c r="G109"/>
  <c r="G112"/>
  <c r="AH112" i="24"/>
  <c r="AH108"/>
  <c r="AH111"/>
  <c r="AH110"/>
  <c r="G110" i="13"/>
  <c r="G112"/>
  <c r="G113" i="24" l="1"/>
  <c r="G112"/>
  <c r="AT112"/>
  <c r="AT111"/>
  <c r="AT110"/>
  <c r="G111" s="1"/>
  <c r="G108"/>
  <c r="AT108"/>
  <c r="G110" l="1"/>
  <c r="G109"/>
</calcChain>
</file>

<file path=xl/sharedStrings.xml><?xml version="1.0" encoding="utf-8"?>
<sst xmlns="http://schemas.openxmlformats.org/spreadsheetml/2006/main" count="1508" uniqueCount="245">
  <si>
    <t>Categoria:</t>
  </si>
  <si>
    <t>Local de joc:</t>
  </si>
  <si>
    <t>-</t>
  </si>
  <si>
    <t>Taula</t>
  </si>
  <si>
    <t>Acta de l'encontre celebrat a:</t>
  </si>
  <si>
    <t>el dia:</t>
  </si>
  <si>
    <t xml:space="preserve">a les </t>
  </si>
  <si>
    <t>Fase:</t>
  </si>
  <si>
    <t>Grup:</t>
  </si>
  <si>
    <t>Taula:</t>
  </si>
  <si>
    <t>Competició:</t>
  </si>
  <si>
    <t>Temp.:</t>
  </si>
  <si>
    <t>1r.</t>
  </si>
  <si>
    <t>2n.</t>
  </si>
  <si>
    <t>3r,</t>
  </si>
  <si>
    <t>4t.</t>
  </si>
  <si>
    <t>5è</t>
  </si>
  <si>
    <t>GUANYADOR (NOM)</t>
  </si>
  <si>
    <t>RESULT</t>
  </si>
  <si>
    <t>JOC</t>
  </si>
  <si>
    <t>PART</t>
  </si>
  <si>
    <t>3-5</t>
  </si>
  <si>
    <t>1-4</t>
  </si>
  <si>
    <t>2-3</t>
  </si>
  <si>
    <t>1-3</t>
  </si>
  <si>
    <t>2-6</t>
  </si>
  <si>
    <t>4-5</t>
  </si>
  <si>
    <t>2-4</t>
  </si>
  <si>
    <t>1-2</t>
  </si>
  <si>
    <t>2-5</t>
  </si>
  <si>
    <t>3-4</t>
  </si>
  <si>
    <t>1-6</t>
  </si>
  <si>
    <t>1-5</t>
  </si>
  <si>
    <t>5-6</t>
  </si>
  <si>
    <t>4-6</t>
  </si>
  <si>
    <t>3-6</t>
  </si>
  <si>
    <t>PJ</t>
  </si>
  <si>
    <t>PG</t>
  </si>
  <si>
    <t>PP</t>
  </si>
  <si>
    <t>pts</t>
  </si>
  <si>
    <t>CONTROL FCTT</t>
  </si>
  <si>
    <t xml:space="preserve">Grup: </t>
  </si>
  <si>
    <t>GR.6</t>
  </si>
  <si>
    <t>GR.5</t>
  </si>
  <si>
    <t>GR.4</t>
  </si>
  <si>
    <t>GR.3</t>
  </si>
  <si>
    <t>Clasificacion provisional.</t>
  </si>
  <si>
    <t>4</t>
  </si>
  <si>
    <t>5</t>
  </si>
  <si>
    <t>1</t>
  </si>
  <si>
    <t>2</t>
  </si>
  <si>
    <t>6</t>
  </si>
  <si>
    <t>3</t>
  </si>
  <si>
    <t>jugador a</t>
  </si>
  <si>
    <t>jugador b</t>
  </si>
  <si>
    <t>ARB -&gt;</t>
  </si>
  <si>
    <t>Celebrat a:</t>
  </si>
  <si>
    <t>El dia:</t>
  </si>
  <si>
    <t>A les:</t>
  </si>
  <si>
    <t>Competició</t>
  </si>
  <si>
    <t>Temporada:</t>
  </si>
  <si>
    <t>Jugadors</t>
  </si>
  <si>
    <t>Clubs</t>
  </si>
  <si>
    <t>3np</t>
  </si>
  <si>
    <t>3 - np</t>
  </si>
  <si>
    <t>a</t>
  </si>
  <si>
    <t>30</t>
  </si>
  <si>
    <t>3 - 0</t>
  </si>
  <si>
    <t>31</t>
  </si>
  <si>
    <t>3 - 1</t>
  </si>
  <si>
    <t>3 - 2</t>
  </si>
  <si>
    <t>32</t>
  </si>
  <si>
    <t>np3</t>
  </si>
  <si>
    <t>np - 3</t>
  </si>
  <si>
    <t>b</t>
  </si>
  <si>
    <t>03</t>
  </si>
  <si>
    <t>0 - 3</t>
  </si>
  <si>
    <t>13</t>
  </si>
  <si>
    <t>1 - 3</t>
  </si>
  <si>
    <t>23</t>
  </si>
  <si>
    <t>2 - 3</t>
  </si>
  <si>
    <t xml:space="preserve"> </t>
  </si>
  <si>
    <t>np</t>
  </si>
  <si>
    <t>Federació Catalana de Tennis de Taula</t>
  </si>
  <si>
    <t>C/ Duquessa d'Orleans, 29</t>
  </si>
  <si>
    <t>08034 Barcelona. Tel. 93 280 03 00 - Fax. 93 280 35 42</t>
  </si>
  <si>
    <t>(*)  Codis: 3np= "3-np"; 30= "3-0"; 31= "3-1"; 32= "3-2"; np3= "np-3"; 03= "0-3"; 13= "1-3"; 23= "2-3"</t>
  </si>
  <si>
    <t>Codis</t>
  </si>
  <si>
    <t xml:space="preserve">www.fctt.org  -  www.fctt.cat  -  fctt@fctt.org    </t>
  </si>
  <si>
    <t>ver. 2010</t>
  </si>
  <si>
    <t>BORGES</t>
  </si>
  <si>
    <t>CAMPIONAT PROVINCIAL</t>
  </si>
  <si>
    <t>CENTRE ENTREN. BORGES</t>
  </si>
  <si>
    <t>FINAL</t>
  </si>
  <si>
    <t>1er - 1ª</t>
  </si>
  <si>
    <t>2on - 4ª</t>
  </si>
  <si>
    <t>1er - 3ª</t>
  </si>
  <si>
    <t>2on - 2ª</t>
  </si>
  <si>
    <t>1er - 2ª</t>
  </si>
  <si>
    <t>2on - 3ª</t>
  </si>
  <si>
    <t>1er - 4ª</t>
  </si>
  <si>
    <t>2on - 1ª</t>
  </si>
  <si>
    <t>CAMPIÓ</t>
  </si>
  <si>
    <t>SEGON</t>
  </si>
  <si>
    <t>TERCER</t>
  </si>
  <si>
    <t>QUART</t>
  </si>
  <si>
    <t>CINQUÈ</t>
  </si>
  <si>
    <t>3er - 1ª</t>
  </si>
  <si>
    <t>3er - 3ª</t>
  </si>
  <si>
    <t>3er - 2ª</t>
  </si>
  <si>
    <t>3er - 4ª</t>
  </si>
  <si>
    <t>SISÈ</t>
  </si>
  <si>
    <t>SETÈ</t>
  </si>
  <si>
    <t>VUITÈ</t>
  </si>
  <si>
    <t>Horari</t>
  </si>
  <si>
    <t>Taula 1</t>
  </si>
  <si>
    <t>Taula 2</t>
  </si>
  <si>
    <t>Taula 3</t>
  </si>
  <si>
    <t>Taula 4</t>
  </si>
  <si>
    <t>Taula 5</t>
  </si>
  <si>
    <t>Taula 6</t>
  </si>
  <si>
    <t>Taula 7</t>
  </si>
  <si>
    <t>Taula 8</t>
  </si>
  <si>
    <t>GRUP  BENJAMI  1</t>
  </si>
  <si>
    <t>GRUP  BENJAMÍ  2</t>
  </si>
  <si>
    <t xml:space="preserve">GRUP   BENJAMÍ  3 </t>
  </si>
  <si>
    <t>GRUP   BENJAMÍ 4</t>
  </si>
  <si>
    <t>1/4  LLOC 1-8</t>
  </si>
  <si>
    <t>1/4 LLOC 9-16</t>
  </si>
  <si>
    <t>1/2  (A,B,G,H)</t>
  </si>
  <si>
    <t>1/2 ( 9-16)</t>
  </si>
  <si>
    <t>1/2  (1-8)</t>
  </si>
  <si>
    <t>FINAL BEN (1-8)</t>
  </si>
  <si>
    <t xml:space="preserve">   3R   I    4T</t>
  </si>
  <si>
    <t>LLOC 5È -6È</t>
  </si>
  <si>
    <t>LLOC 9-10</t>
  </si>
  <si>
    <t>LLOC 11-12</t>
  </si>
  <si>
    <t xml:space="preserve">LLOC 13 - 14  </t>
  </si>
  <si>
    <t xml:space="preserve">1/4 DOBLES </t>
  </si>
  <si>
    <t>1/2 DOBLES</t>
  </si>
  <si>
    <t>Final Dobles</t>
  </si>
  <si>
    <t>CAMPIONATS PROVINCIALS D'EDATS</t>
  </si>
  <si>
    <t>PROVA DOBLES</t>
  </si>
  <si>
    <t>T8</t>
  </si>
  <si>
    <t>CTT Borges</t>
  </si>
  <si>
    <t>CTT Lleida</t>
  </si>
  <si>
    <t>CTT Mollerussa</t>
  </si>
  <si>
    <t>LLOC 5 A 8 DB</t>
  </si>
  <si>
    <t>3R I 4RT - DB</t>
  </si>
  <si>
    <t>5E I 6E - DB</t>
  </si>
  <si>
    <t>Pol Claret</t>
  </si>
  <si>
    <t>Marc Miró</t>
  </si>
  <si>
    <t>A. Francesch/C. Planella</t>
  </si>
  <si>
    <t>R. Verdés/A. Rojo</t>
  </si>
  <si>
    <t>P. Claret/P. Triquell</t>
  </si>
  <si>
    <t>E. Asensio/G. Arbiol</t>
  </si>
  <si>
    <t>A. Bordell/P. Ribera</t>
  </si>
  <si>
    <t>P. Domènech/P.Sànchez</t>
  </si>
  <si>
    <t>A. Martí/B. Capdevila</t>
  </si>
  <si>
    <t>M. Miró/I. Fernandez</t>
  </si>
  <si>
    <t xml:space="preserve">IV Torneig el circuit de la RT a Lleida de FCTT </t>
  </si>
  <si>
    <t>Campionat Provincial Aleví</t>
  </si>
  <si>
    <t>DOBLES  Aleví</t>
  </si>
  <si>
    <t>Arnau Francesch</t>
  </si>
  <si>
    <t>alevins</t>
  </si>
  <si>
    <t>13/14</t>
  </si>
  <si>
    <t>Guillem Sans</t>
  </si>
  <si>
    <t>Emili Asensio</t>
  </si>
  <si>
    <t>CTT Castellnou</t>
  </si>
  <si>
    <t>Carles Planella</t>
  </si>
  <si>
    <t>Pau Domènech</t>
  </si>
  <si>
    <t>Aleix Farrero</t>
  </si>
  <si>
    <t>CTT Pont de Suert</t>
  </si>
  <si>
    <t>Guillem Arbiol</t>
  </si>
  <si>
    <t>Roger Verdés</t>
  </si>
  <si>
    <t>Pol Ribera</t>
  </si>
  <si>
    <t>ALEVINS</t>
  </si>
  <si>
    <t>Vinyet Solans</t>
  </si>
  <si>
    <t>Albert Feliu</t>
  </si>
  <si>
    <t>Bernat Capdevila</t>
  </si>
  <si>
    <t>Antonio Rojo</t>
  </si>
  <si>
    <t>Aleix Bordell</t>
  </si>
  <si>
    <t>CAMPIONAT PROVINCIAL ALEVÍ - BORGES 16/03/14</t>
  </si>
  <si>
    <t>GRUP 1 - ALEVINS</t>
  </si>
  <si>
    <t>GRUP 2 - ALEVINS</t>
  </si>
  <si>
    <t>GRUP 3 - ALEVINS</t>
  </si>
  <si>
    <t>GRUP 4 - ALEVINS</t>
  </si>
  <si>
    <t>3er - 5ª</t>
  </si>
  <si>
    <t>1er - 5ª</t>
  </si>
  <si>
    <t>2on - 5ª</t>
  </si>
  <si>
    <t>GRUP 5 - ALEVINS</t>
  </si>
  <si>
    <t>QUADRE FINAL - ALEVINS - PASSEN 3 DE CADA TAULA</t>
  </si>
  <si>
    <t>CAMPIONS</t>
  </si>
  <si>
    <t>QUARTS</t>
  </si>
  <si>
    <t>VUITENS</t>
  </si>
  <si>
    <t>SEMIFINALS</t>
  </si>
  <si>
    <t>millor quart</t>
  </si>
  <si>
    <t>I</t>
  </si>
  <si>
    <t>J</t>
  </si>
  <si>
    <t>K</t>
  </si>
  <si>
    <t>L</t>
  </si>
  <si>
    <t>M</t>
  </si>
  <si>
    <t>N</t>
  </si>
  <si>
    <t>perdedor I</t>
  </si>
  <si>
    <t>perdedor J</t>
  </si>
  <si>
    <t>perdedor K</t>
  </si>
  <si>
    <t>perdedor L</t>
  </si>
  <si>
    <t>perdedor M</t>
  </si>
  <si>
    <t>perdedor N</t>
  </si>
  <si>
    <t>O</t>
  </si>
  <si>
    <t>P</t>
  </si>
  <si>
    <t>perdedor O</t>
  </si>
  <si>
    <t>perdedor P</t>
  </si>
  <si>
    <t>VUITENS-RONDA1</t>
  </si>
  <si>
    <t>VUITENS-RONDA2</t>
  </si>
  <si>
    <t>SEMIS</t>
  </si>
  <si>
    <t>FINALS</t>
  </si>
  <si>
    <t>FINAL DOBLES</t>
  </si>
  <si>
    <t>DOBLES 3ER-4RT</t>
  </si>
  <si>
    <t>DOBLES 5È-6È</t>
  </si>
  <si>
    <t>DOBLES 7È-8È</t>
  </si>
  <si>
    <t>DOBLES VUITENS</t>
  </si>
  <si>
    <t>DOBLES QUARTS</t>
  </si>
  <si>
    <t>DOBLES SEMIS</t>
  </si>
  <si>
    <t>SORTEIG</t>
  </si>
  <si>
    <t>9è</t>
  </si>
  <si>
    <t>PARELLES</t>
  </si>
  <si>
    <t>A. Feliu/G.Sans</t>
  </si>
  <si>
    <t>T5</t>
  </si>
  <si>
    <t>T6</t>
  </si>
  <si>
    <t>T7</t>
  </si>
  <si>
    <t>13.00</t>
  </si>
  <si>
    <t>Ot Sànchez</t>
  </si>
  <si>
    <t>T5                 A</t>
  </si>
  <si>
    <t>T6                  B</t>
  </si>
  <si>
    <t>T7                 C</t>
  </si>
  <si>
    <t>T8                 D</t>
  </si>
  <si>
    <t>T5                  E</t>
  </si>
  <si>
    <t>T6                  F</t>
  </si>
  <si>
    <t>T7                  G</t>
  </si>
  <si>
    <t>T8                 H</t>
  </si>
  <si>
    <t>T5                    I</t>
  </si>
  <si>
    <t>T6                   J</t>
  </si>
  <si>
    <t>T7                  K</t>
  </si>
  <si>
    <t>T8                  L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</si>
</sst>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4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Berlin Sans FB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6"/>
      <name val="Arial Narrow"/>
      <family val="2"/>
    </font>
    <font>
      <sz val="8"/>
      <name val="Arial"/>
    </font>
    <font>
      <i/>
      <sz val="8"/>
      <name val="Arial Narrow"/>
      <family val="2"/>
    </font>
    <font>
      <b/>
      <sz val="10"/>
      <color indexed="9"/>
      <name val="Arial"/>
      <family val="2"/>
    </font>
    <font>
      <sz val="8"/>
      <color indexed="17"/>
      <name val="Arial Narrow"/>
      <family val="2"/>
    </font>
    <font>
      <b/>
      <sz val="10"/>
      <color indexed="9"/>
      <name val="Berlin Sans FB"/>
    </font>
    <font>
      <sz val="7"/>
      <name val="Arial"/>
    </font>
    <font>
      <sz val="5"/>
      <color indexed="13"/>
      <name val="Arial"/>
    </font>
    <font>
      <sz val="9"/>
      <color indexed="54"/>
      <name val="Arial"/>
      <family val="2"/>
    </font>
    <font>
      <b/>
      <sz val="6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b/>
      <i/>
      <sz val="12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0"/>
      <name val="Arial"/>
      <family val="2"/>
    </font>
    <font>
      <b/>
      <sz val="8"/>
      <color indexed="17"/>
      <name val="Arial"/>
      <family val="2"/>
    </font>
    <font>
      <sz val="20"/>
      <name val="Arial"/>
      <family val="2"/>
    </font>
    <font>
      <b/>
      <sz val="10"/>
      <color indexed="1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70C0"/>
      <name val="Arial"/>
      <family val="2"/>
    </font>
    <font>
      <b/>
      <sz val="10"/>
      <color rgb="FF00B0F0"/>
      <name val="Arial"/>
      <family val="2"/>
    </font>
    <font>
      <b/>
      <sz val="8"/>
      <color rgb="FF00B0F0"/>
      <name val="Arial"/>
      <family val="2"/>
    </font>
    <font>
      <b/>
      <sz val="8"/>
      <color rgb="FF220FB1"/>
      <name val="Arial"/>
      <family val="2"/>
    </font>
    <font>
      <b/>
      <sz val="10"/>
      <color rgb="FF220FB1"/>
      <name val="Arial"/>
      <family val="2"/>
    </font>
    <font>
      <b/>
      <sz val="10"/>
      <color theme="3" tint="0.39997558519241921"/>
      <name val="Arial"/>
      <family val="2"/>
    </font>
    <font>
      <sz val="8"/>
      <color rgb="FF9C0006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6500"/>
      <name val="Calibri"/>
      <family val="2"/>
      <scheme val="minor"/>
    </font>
    <font>
      <b/>
      <u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35" fillId="14" borderId="0" applyNumberFormat="0" applyBorder="0" applyAlignment="0" applyProtection="0"/>
    <xf numFmtId="44" fontId="26" fillId="0" borderId="0" applyFont="0" applyFill="0" applyBorder="0" applyAlignment="0" applyProtection="0"/>
    <xf numFmtId="0" fontId="36" fillId="15" borderId="0" applyNumberFormat="0" applyBorder="0" applyAlignment="0" applyProtection="0"/>
    <xf numFmtId="0" fontId="37" fillId="16" borderId="0" applyNumberFormat="0" applyBorder="0" applyAlignment="0" applyProtection="0"/>
    <xf numFmtId="0" fontId="3" fillId="0" borderId="0"/>
  </cellStyleXfs>
  <cellXfs count="385">
    <xf numFmtId="0" fontId="0" fillId="0" borderId="0" xfId="0"/>
    <xf numFmtId="0" fontId="3" fillId="2" borderId="1" xfId="0" applyFont="1" applyFill="1" applyBorder="1" applyProtection="1"/>
    <xf numFmtId="0" fontId="3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4" fillId="0" borderId="0" xfId="0" applyFont="1" applyProtection="1"/>
    <xf numFmtId="0" fontId="4" fillId="2" borderId="0" xfId="0" applyFont="1" applyFill="1" applyProtection="1"/>
    <xf numFmtId="0" fontId="3" fillId="3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justify" vertical="center"/>
    </xf>
    <xf numFmtId="0" fontId="8" fillId="2" borderId="0" xfId="0" applyFont="1" applyFill="1" applyProtection="1"/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8" fillId="0" borderId="0" xfId="0" applyFont="1" applyProtection="1"/>
    <xf numFmtId="0" fontId="3" fillId="0" borderId="0" xfId="0" applyFont="1" applyProtection="1"/>
    <xf numFmtId="0" fontId="2" fillId="0" borderId="0" xfId="0" applyFont="1" applyBorder="1" applyAlignment="1" applyProtection="1">
      <alignment vertical="center"/>
    </xf>
    <xf numFmtId="0" fontId="23" fillId="0" borderId="0" xfId="0" applyFont="1" applyProtection="1"/>
    <xf numFmtId="0" fontId="3" fillId="0" borderId="0" xfId="0" applyFont="1" applyBorder="1" applyProtection="1"/>
    <xf numFmtId="0" fontId="8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Protection="1"/>
    <xf numFmtId="0" fontId="22" fillId="2" borderId="0" xfId="0" applyFont="1" applyFill="1" applyAlignment="1" applyProtection="1">
      <alignment horizontal="center"/>
    </xf>
    <xf numFmtId="0" fontId="12" fillId="4" borderId="2" xfId="0" applyFont="1" applyFill="1" applyBorder="1" applyProtection="1"/>
    <xf numFmtId="0" fontId="21" fillId="5" borderId="0" xfId="0" applyFont="1" applyFill="1" applyProtection="1"/>
    <xf numFmtId="0" fontId="21" fillId="5" borderId="0" xfId="0" quotePrefix="1" applyFont="1" applyFill="1" applyProtection="1"/>
    <xf numFmtId="0" fontId="12" fillId="6" borderId="2" xfId="0" applyFont="1" applyFill="1" applyBorder="1" applyProtection="1"/>
    <xf numFmtId="0" fontId="12" fillId="7" borderId="3" xfId="0" applyFont="1" applyFill="1" applyBorder="1" applyProtection="1"/>
    <xf numFmtId="0" fontId="12" fillId="7" borderId="0" xfId="0" applyFont="1" applyFill="1" applyProtection="1"/>
    <xf numFmtId="0" fontId="12" fillId="2" borderId="0" xfId="0" applyFont="1" applyFill="1" applyProtection="1"/>
    <xf numFmtId="0" fontId="4" fillId="0" borderId="0" xfId="0" applyFont="1" applyBorder="1" applyProtection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8" fillId="5" borderId="4" xfId="0" applyFont="1" applyFill="1" applyBorder="1" applyAlignment="1" applyProtection="1">
      <alignment horizontal="left"/>
    </xf>
    <xf numFmtId="0" fontId="8" fillId="5" borderId="5" xfId="0" applyFont="1" applyFill="1" applyBorder="1" applyAlignment="1" applyProtection="1">
      <alignment horizontal="left"/>
    </xf>
    <xf numFmtId="0" fontId="8" fillId="5" borderId="6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3" fillId="0" borderId="8" xfId="0" applyFont="1" applyFill="1" applyBorder="1" applyProtection="1"/>
    <xf numFmtId="0" fontId="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 vertical="center"/>
    </xf>
    <xf numFmtId="0" fontId="6" fillId="8" borderId="10" xfId="0" applyFont="1" applyFill="1" applyBorder="1" applyAlignment="1">
      <alignment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6" fillId="0" borderId="0" xfId="0" applyFont="1"/>
    <xf numFmtId="0" fontId="2" fillId="0" borderId="11" xfId="0" applyFont="1" applyBorder="1" applyProtection="1"/>
    <xf numFmtId="0" fontId="0" fillId="0" borderId="11" xfId="0" applyBorder="1" applyProtection="1"/>
    <xf numFmtId="0" fontId="2" fillId="8" borderId="11" xfId="0" applyFont="1" applyFill="1" applyBorder="1" applyProtection="1">
      <protection locked="0"/>
    </xf>
    <xf numFmtId="0" fontId="0" fillId="0" borderId="12" xfId="0" applyBorder="1"/>
    <xf numFmtId="0" fontId="0" fillId="0" borderId="0" xfId="0" applyBorder="1"/>
    <xf numFmtId="16" fontId="6" fillId="0" borderId="0" xfId="0" applyNumberFormat="1" applyFont="1" applyBorder="1" applyAlignment="1">
      <alignment horizontal="left"/>
    </xf>
    <xf numFmtId="20" fontId="6" fillId="0" borderId="0" xfId="0" applyNumberFormat="1" applyFont="1" applyAlignment="1" applyProtection="1">
      <alignment horizontal="center"/>
      <protection locked="0"/>
    </xf>
    <xf numFmtId="0" fontId="2" fillId="0" borderId="11" xfId="0" applyFont="1" applyBorder="1"/>
    <xf numFmtId="0" fontId="0" fillId="0" borderId="11" xfId="0" applyBorder="1"/>
    <xf numFmtId="0" fontId="2" fillId="8" borderId="14" xfId="0" applyFont="1" applyFill="1" applyBorder="1" applyProtection="1">
      <protection locked="0"/>
    </xf>
    <xf numFmtId="20" fontId="6" fillId="0" borderId="0" xfId="0" applyNumberFormat="1" applyFont="1" applyBorder="1" applyAlignment="1" applyProtection="1">
      <alignment horizontal="centerContinuous"/>
      <protection locked="0"/>
    </xf>
    <xf numFmtId="0" fontId="8" fillId="0" borderId="12" xfId="0" applyFont="1" applyBorder="1"/>
    <xf numFmtId="0" fontId="8" fillId="0" borderId="0" xfId="0" applyFont="1" applyBorder="1"/>
    <xf numFmtId="16" fontId="6" fillId="0" borderId="0" xfId="0" applyNumberFormat="1" applyFont="1" applyBorder="1" applyAlignment="1"/>
    <xf numFmtId="20" fontId="6" fillId="0" borderId="0" xfId="0" applyNumberFormat="1" applyFont="1" applyAlignment="1">
      <alignment horizontal="center"/>
    </xf>
    <xf numFmtId="0" fontId="0" fillId="0" borderId="0" xfId="0" applyFill="1"/>
    <xf numFmtId="0" fontId="30" fillId="0" borderId="0" xfId="0" applyFont="1"/>
    <xf numFmtId="0" fontId="28" fillId="0" borderId="0" xfId="0" applyFont="1" applyFill="1"/>
    <xf numFmtId="0" fontId="33" fillId="0" borderId="0" xfId="0" applyFont="1" applyFill="1"/>
    <xf numFmtId="14" fontId="6" fillId="8" borderId="16" xfId="5" applyNumberFormat="1" applyFont="1" applyFill="1" applyBorder="1" applyAlignment="1" applyProtection="1">
      <alignment horizontal="left" vertical="center"/>
    </xf>
    <xf numFmtId="0" fontId="6" fillId="8" borderId="10" xfId="5" applyFont="1" applyFill="1" applyBorder="1" applyAlignment="1" applyProtection="1">
      <alignment vertical="center"/>
    </xf>
    <xf numFmtId="0" fontId="6" fillId="8" borderId="17" xfId="5" quotePrefix="1" applyFont="1" applyFill="1" applyBorder="1" applyAlignment="1" applyProtection="1">
      <alignment horizontal="right" vertical="center"/>
    </xf>
    <xf numFmtId="0" fontId="3" fillId="0" borderId="0" xfId="5" applyProtection="1"/>
    <xf numFmtId="0" fontId="25" fillId="0" borderId="0" xfId="5" applyFont="1" applyFill="1" applyBorder="1" applyAlignment="1" applyProtection="1">
      <alignment horizontal="center"/>
    </xf>
    <xf numFmtId="0" fontId="6" fillId="0" borderId="0" xfId="5" applyFont="1" applyAlignment="1" applyProtection="1">
      <alignment vertical="center"/>
    </xf>
    <xf numFmtId="0" fontId="9" fillId="8" borderId="0" xfId="5" applyFont="1" applyFill="1" applyAlignment="1" applyProtection="1">
      <alignment vertical="center"/>
    </xf>
    <xf numFmtId="0" fontId="3" fillId="0" borderId="0" xfId="5" applyFill="1" applyProtection="1"/>
    <xf numFmtId="0" fontId="3" fillId="0" borderId="0" xfId="5" applyFill="1" applyBorder="1" applyProtection="1"/>
    <xf numFmtId="0" fontId="3" fillId="0" borderId="15" xfId="5" applyBorder="1" applyProtection="1"/>
    <xf numFmtId="0" fontId="3" fillId="0" borderId="18" xfId="5" applyBorder="1" applyProtection="1"/>
    <xf numFmtId="16" fontId="6" fillId="0" borderId="0" xfId="5" applyNumberFormat="1" applyFont="1" applyBorder="1" applyAlignment="1" applyProtection="1">
      <alignment horizontal="left"/>
    </xf>
    <xf numFmtId="20" fontId="6" fillId="0" borderId="0" xfId="5" applyNumberFormat="1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right"/>
    </xf>
    <xf numFmtId="0" fontId="6" fillId="0" borderId="19" xfId="5" applyFont="1" applyBorder="1" applyAlignment="1" applyProtection="1">
      <alignment vertical="center"/>
    </xf>
    <xf numFmtId="0" fontId="3" fillId="0" borderId="0" xfId="5" applyBorder="1" applyProtection="1"/>
    <xf numFmtId="0" fontId="3" fillId="0" borderId="13" xfId="5" applyBorder="1" applyProtection="1"/>
    <xf numFmtId="0" fontId="6" fillId="0" borderId="11" xfId="5" applyFont="1" applyBorder="1" applyAlignment="1" applyProtection="1">
      <alignment vertical="center"/>
    </xf>
    <xf numFmtId="0" fontId="3" fillId="0" borderId="11" xfId="5" applyBorder="1" applyProtection="1"/>
    <xf numFmtId="0" fontId="9" fillId="8" borderId="14" xfId="5" applyFont="1" applyFill="1" applyBorder="1" applyAlignment="1" applyProtection="1">
      <alignment vertical="center"/>
    </xf>
    <xf numFmtId="0" fontId="6" fillId="0" borderId="0" xfId="5" applyFont="1" applyProtection="1"/>
    <xf numFmtId="16" fontId="6" fillId="0" borderId="0" xfId="5" applyNumberFormat="1" applyFont="1" applyFill="1" applyBorder="1" applyAlignment="1" applyProtection="1">
      <alignment horizontal="left"/>
    </xf>
    <xf numFmtId="0" fontId="6" fillId="0" borderId="0" xfId="5" applyFont="1" applyBorder="1" applyAlignment="1" applyProtection="1">
      <alignment vertical="center"/>
    </xf>
    <xf numFmtId="0" fontId="6" fillId="0" borderId="0" xfId="5" applyFont="1" applyFill="1" applyBorder="1" applyAlignment="1" applyProtection="1">
      <alignment vertical="center"/>
    </xf>
    <xf numFmtId="0" fontId="9" fillId="0" borderId="0" xfId="5" applyFont="1" applyFill="1" applyBorder="1" applyAlignment="1" applyProtection="1">
      <alignment vertical="center"/>
    </xf>
    <xf numFmtId="0" fontId="6" fillId="0" borderId="0" xfId="5" applyFont="1" applyFill="1" applyAlignment="1" applyProtection="1">
      <alignment vertical="center"/>
    </xf>
    <xf numFmtId="0" fontId="38" fillId="0" borderId="0" xfId="0" applyFont="1" applyFill="1"/>
    <xf numFmtId="0" fontId="39" fillId="0" borderId="0" xfId="0" applyFont="1" applyFill="1"/>
    <xf numFmtId="0" fontId="40" fillId="0" borderId="0" xfId="0" applyFont="1" applyFill="1"/>
    <xf numFmtId="0" fontId="41" fillId="0" borderId="0" xfId="0" applyFont="1" applyFill="1"/>
    <xf numFmtId="0" fontId="42" fillId="0" borderId="0" xfId="0" applyFont="1" applyFill="1"/>
    <xf numFmtId="20" fontId="6" fillId="0" borderId="13" xfId="0" applyNumberFormat="1" applyFont="1" applyBorder="1" applyAlignment="1" applyProtection="1">
      <alignment horizontal="centerContinuous"/>
      <protection locked="0"/>
    </xf>
    <xf numFmtId="20" fontId="6" fillId="0" borderId="0" xfId="0" applyNumberFormat="1" applyFont="1"/>
    <xf numFmtId="20" fontId="6" fillId="0" borderId="13" xfId="0" applyNumberFormat="1" applyFont="1" applyBorder="1" applyAlignment="1">
      <alignment horizontal="center"/>
    </xf>
    <xf numFmtId="0" fontId="0" fillId="17" borderId="0" xfId="0" applyFill="1"/>
    <xf numFmtId="0" fontId="2" fillId="0" borderId="2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2" fillId="0" borderId="20" xfId="0" applyFont="1" applyFill="1" applyBorder="1"/>
    <xf numFmtId="0" fontId="32" fillId="0" borderId="0" xfId="0" applyFont="1" applyFill="1"/>
    <xf numFmtId="0" fontId="34" fillId="0" borderId="0" xfId="0" applyFont="1" applyFill="1"/>
    <xf numFmtId="0" fontId="29" fillId="0" borderId="0" xfId="0" applyFont="1" applyFill="1"/>
    <xf numFmtId="0" fontId="31" fillId="0" borderId="0" xfId="0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/>
    <xf numFmtId="0" fontId="25" fillId="0" borderId="0" xfId="0" applyFont="1" applyFill="1" applyAlignment="1">
      <alignment horizontal="center"/>
    </xf>
    <xf numFmtId="0" fontId="36" fillId="15" borderId="0" xfId="3"/>
    <xf numFmtId="0" fontId="35" fillId="14" borderId="0" xfId="1" applyAlignment="1">
      <alignment horizontal="center"/>
    </xf>
    <xf numFmtId="0" fontId="35" fillId="14" borderId="0" xfId="1"/>
    <xf numFmtId="0" fontId="36" fillId="15" borderId="13" xfId="3" applyBorder="1" applyAlignment="1" applyProtection="1">
      <alignment horizontal="right"/>
      <protection locked="0"/>
    </xf>
    <xf numFmtId="0" fontId="35" fillId="14" borderId="13" xfId="1" applyBorder="1" applyAlignment="1" applyProtection="1">
      <alignment horizontal="right"/>
      <protection locked="0"/>
    </xf>
    <xf numFmtId="0" fontId="37" fillId="16" borderId="0" xfId="4" applyAlignment="1">
      <alignment horizontal="right"/>
    </xf>
    <xf numFmtId="0" fontId="37" fillId="16" borderId="0" xfId="4"/>
    <xf numFmtId="0" fontId="35" fillId="14" borderId="0" xfId="1" applyAlignment="1">
      <alignment horizontal="right"/>
    </xf>
    <xf numFmtId="0" fontId="6" fillId="0" borderId="0" xfId="5" applyFont="1"/>
    <xf numFmtId="0" fontId="9" fillId="0" borderId="0" xfId="5" applyFont="1" applyProtection="1"/>
    <xf numFmtId="0" fontId="9" fillId="0" borderId="0" xfId="5" applyFont="1" applyFill="1" applyBorder="1" applyProtection="1"/>
    <xf numFmtId="0" fontId="43" fillId="0" borderId="0" xfId="0" applyFont="1" applyFill="1"/>
    <xf numFmtId="0" fontId="35" fillId="14" borderId="0" xfId="1" applyProtection="1"/>
    <xf numFmtId="0" fontId="25" fillId="0" borderId="48" xfId="5" applyFont="1" applyFill="1" applyBorder="1" applyAlignment="1" applyProtection="1">
      <alignment horizontal="center"/>
    </xf>
    <xf numFmtId="0" fontId="25" fillId="0" borderId="18" xfId="5" applyFont="1" applyFill="1" applyBorder="1" applyAlignment="1" applyProtection="1">
      <alignment horizontal="center"/>
    </xf>
    <xf numFmtId="0" fontId="25" fillId="0" borderId="12" xfId="5" applyFont="1" applyFill="1" applyBorder="1" applyAlignment="1" applyProtection="1">
      <alignment horizontal="center"/>
    </xf>
    <xf numFmtId="0" fontId="25" fillId="0" borderId="13" xfId="5" applyFont="1" applyFill="1" applyBorder="1" applyAlignment="1" applyProtection="1">
      <alignment horizontal="center"/>
    </xf>
    <xf numFmtId="0" fontId="25" fillId="0" borderId="19" xfId="5" applyFont="1" applyFill="1" applyBorder="1" applyAlignment="1" applyProtection="1">
      <alignment horizontal="center"/>
    </xf>
    <xf numFmtId="0" fontId="25" fillId="0" borderId="14" xfId="5" applyFont="1" applyFill="1" applyBorder="1" applyAlignment="1" applyProtection="1">
      <alignment horizontal="center"/>
    </xf>
    <xf numFmtId="0" fontId="37" fillId="16" borderId="13" xfId="4" applyBorder="1" applyProtection="1"/>
    <xf numFmtId="0" fontId="44" fillId="15" borderId="0" xfId="3" applyFont="1"/>
    <xf numFmtId="0" fontId="44" fillId="15" borderId="0" xfId="3" applyFont="1" applyAlignment="1">
      <alignment horizontal="right"/>
    </xf>
    <xf numFmtId="0" fontId="7" fillId="0" borderId="0" xfId="0" applyFont="1"/>
    <xf numFmtId="0" fontId="45" fillId="14" borderId="0" xfId="1" applyFont="1" applyAlignment="1">
      <alignment horizontal="right"/>
    </xf>
    <xf numFmtId="0" fontId="46" fillId="16" borderId="0" xfId="4" applyFont="1" applyAlignment="1">
      <alignment horizontal="right"/>
    </xf>
    <xf numFmtId="0" fontId="45" fillId="14" borderId="13" xfId="1" applyFont="1" applyBorder="1" applyProtection="1"/>
    <xf numFmtId="20" fontId="6" fillId="0" borderId="0" xfId="5" applyNumberFormat="1" applyFont="1" applyBorder="1" applyProtection="1"/>
    <xf numFmtId="0" fontId="3" fillId="0" borderId="48" xfId="5" applyBorder="1" applyProtection="1"/>
    <xf numFmtId="0" fontId="9" fillId="0" borderId="11" xfId="5" applyFont="1" applyFill="1" applyBorder="1" applyProtection="1"/>
    <xf numFmtId="0" fontId="47" fillId="0" borderId="0" xfId="5" applyFont="1" applyProtection="1"/>
    <xf numFmtId="0" fontId="45" fillId="14" borderId="0" xfId="1" applyFont="1" applyProtection="1"/>
    <xf numFmtId="0" fontId="45" fillId="14" borderId="0" xfId="1" applyFont="1" applyBorder="1" applyProtection="1"/>
    <xf numFmtId="0" fontId="9" fillId="11" borderId="7" xfId="0" applyFont="1" applyFill="1" applyBorder="1" applyAlignment="1" applyProtection="1">
      <alignment horizontal="left" vertical="center"/>
      <protection locked="0"/>
    </xf>
    <xf numFmtId="0" fontId="9" fillId="11" borderId="8" xfId="0" applyFont="1" applyFill="1" applyBorder="1" applyAlignment="1" applyProtection="1">
      <alignment horizontal="left" vertical="center"/>
      <protection locked="0"/>
    </xf>
    <xf numFmtId="0" fontId="9" fillId="11" borderId="27" xfId="0" applyFont="1" applyFill="1" applyBorder="1" applyAlignment="1" applyProtection="1">
      <alignment horizontal="left" vertical="center"/>
      <protection locked="0"/>
    </xf>
    <xf numFmtId="0" fontId="9" fillId="11" borderId="26" xfId="0" applyFont="1" applyFill="1" applyBorder="1" applyAlignment="1" applyProtection="1">
      <alignment horizontal="left" vertical="center"/>
      <protection locked="0"/>
    </xf>
    <xf numFmtId="0" fontId="9" fillId="11" borderId="9" xfId="0" applyFont="1" applyFill="1" applyBorder="1" applyAlignment="1" applyProtection="1">
      <alignment horizontal="left" vertical="center"/>
      <protection locked="0"/>
    </xf>
    <xf numFmtId="16" fontId="6" fillId="0" borderId="0" xfId="0" applyNumberFormat="1" applyFont="1" applyBorder="1" applyAlignment="1">
      <alignment horizontal="right"/>
    </xf>
    <xf numFmtId="20" fontId="6" fillId="0" borderId="0" xfId="0" applyNumberFormat="1" applyFont="1" applyBorder="1" applyAlignment="1"/>
    <xf numFmtId="14" fontId="27" fillId="9" borderId="16" xfId="5" applyNumberFormat="1" applyFont="1" applyFill="1" applyBorder="1" applyAlignment="1" applyProtection="1">
      <alignment horizontal="center" vertical="center"/>
    </xf>
    <xf numFmtId="14" fontId="27" fillId="9" borderId="10" xfId="5" applyNumberFormat="1" applyFont="1" applyFill="1" applyBorder="1" applyAlignment="1" applyProtection="1">
      <alignment horizontal="center" vertical="center"/>
    </xf>
    <xf numFmtId="14" fontId="27" fillId="9" borderId="17" xfId="5" applyNumberFormat="1" applyFont="1" applyFill="1" applyBorder="1" applyAlignment="1" applyProtection="1">
      <alignment horizontal="center" vertical="center"/>
    </xf>
    <xf numFmtId="0" fontId="25" fillId="8" borderId="0" xfId="5" applyFont="1" applyFill="1" applyAlignment="1" applyProtection="1">
      <alignment horizontal="center"/>
    </xf>
    <xf numFmtId="0" fontId="25" fillId="0" borderId="0" xfId="5" applyFont="1" applyFill="1" applyBorder="1" applyAlignment="1" applyProtection="1">
      <alignment horizontal="center"/>
    </xf>
    <xf numFmtId="0" fontId="25" fillId="0" borderId="11" xfId="5" applyFont="1" applyFill="1" applyBorder="1" applyAlignment="1" applyProtection="1">
      <alignment horizontal="center"/>
    </xf>
    <xf numFmtId="0" fontId="25" fillId="0" borderId="15" xfId="5" applyFont="1" applyFill="1" applyBorder="1" applyAlignment="1" applyProtection="1">
      <alignment horizontal="center"/>
    </xf>
    <xf numFmtId="0" fontId="7" fillId="10" borderId="20" xfId="0" applyFont="1" applyFill="1" applyBorder="1" applyProtection="1"/>
    <xf numFmtId="0" fontId="7" fillId="10" borderId="0" xfId="0" applyFont="1" applyFill="1" applyProtection="1"/>
    <xf numFmtId="0" fontId="24" fillId="0" borderId="0" xfId="0" applyFont="1" applyBorder="1" applyAlignment="1" applyProtection="1">
      <alignment horizontal="right" vertical="top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49" fontId="17" fillId="0" borderId="20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</xf>
    <xf numFmtId="49" fontId="17" fillId="0" borderId="2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7" fillId="0" borderId="22" xfId="0" applyNumberFormat="1" applyFont="1" applyFill="1" applyBorder="1" applyAlignment="1" applyProtection="1">
      <alignment horizontal="center" vertical="center"/>
    </xf>
    <xf numFmtId="49" fontId="17" fillId="0" borderId="23" xfId="0" applyNumberFormat="1" applyFont="1" applyFill="1" applyBorder="1" applyAlignment="1" applyProtection="1">
      <alignment horizontal="center" vertical="center"/>
    </xf>
    <xf numFmtId="49" fontId="17" fillId="0" borderId="24" xfId="0" applyNumberFormat="1" applyFont="1" applyFill="1" applyBorder="1" applyAlignment="1" applyProtection="1">
      <alignment horizontal="center" vertical="center"/>
    </xf>
    <xf numFmtId="49" fontId="17" fillId="0" borderId="25" xfId="0" applyNumberFormat="1" applyFont="1" applyFill="1" applyBorder="1" applyAlignment="1" applyProtection="1">
      <alignment horizontal="center" vertical="center"/>
    </xf>
    <xf numFmtId="49" fontId="6" fillId="0" borderId="2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7" fillId="0" borderId="0" xfId="0" applyFont="1" applyProtection="1"/>
    <xf numFmtId="0" fontId="16" fillId="0" borderId="33" xfId="0" applyFont="1" applyFill="1" applyBorder="1" applyAlignment="1" applyProtection="1">
      <alignment horizontal="center" vertical="center"/>
    </xf>
    <xf numFmtId="0" fontId="16" fillId="0" borderId="34" xfId="0" applyFont="1" applyFill="1" applyBorder="1" applyAlignment="1" applyProtection="1">
      <alignment horizontal="center" vertical="center"/>
    </xf>
    <xf numFmtId="0" fontId="16" fillId="0" borderId="35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8" fillId="5" borderId="7" xfId="0" applyFont="1" applyFill="1" applyBorder="1" applyAlignment="1" applyProtection="1">
      <alignment horizontal="center" vertical="center"/>
    </xf>
    <xf numFmtId="0" fontId="8" fillId="5" borderId="8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11" borderId="2" xfId="0" applyFont="1" applyFill="1" applyBorder="1" applyAlignment="1" applyProtection="1">
      <alignment horizontal="center"/>
      <protection locked="0"/>
    </xf>
    <xf numFmtId="0" fontId="18" fillId="3" borderId="20" xfId="0" applyFont="1" applyFill="1" applyBorder="1" applyProtection="1"/>
    <xf numFmtId="0" fontId="18" fillId="3" borderId="0" xfId="0" applyFont="1" applyFill="1" applyProtection="1"/>
    <xf numFmtId="0" fontId="18" fillId="3" borderId="2" xfId="0" applyFont="1" applyFill="1" applyBorder="1" applyAlignment="1" applyProtection="1">
      <alignment horizontal="center"/>
    </xf>
    <xf numFmtId="14" fontId="3" fillId="11" borderId="2" xfId="0" applyNumberFormat="1" applyFont="1" applyFill="1" applyBorder="1" applyAlignment="1" applyProtection="1">
      <alignment horizontal="center"/>
      <protection locked="0"/>
    </xf>
    <xf numFmtId="20" fontId="3" fillId="11" borderId="2" xfId="0" applyNumberFormat="1" applyFont="1" applyFill="1" applyBorder="1" applyAlignment="1" applyProtection="1">
      <alignment horizontal="center"/>
      <protection locked="0"/>
    </xf>
    <xf numFmtId="0" fontId="3" fillId="11" borderId="2" xfId="0" applyNumberFormat="1" applyFont="1" applyFill="1" applyBorder="1" applyAlignment="1" applyProtection="1">
      <alignment horizontal="center"/>
      <protection locked="0"/>
    </xf>
    <xf numFmtId="0" fontId="3" fillId="10" borderId="0" xfId="0" applyFont="1" applyFill="1" applyAlignment="1" applyProtection="1">
      <alignment horizontal="justify" vertical="center"/>
    </xf>
    <xf numFmtId="0" fontId="8" fillId="0" borderId="0" xfId="0" applyFont="1" applyAlignment="1" applyProtection="1">
      <alignment horizontal="center"/>
    </xf>
    <xf numFmtId="20" fontId="2" fillId="0" borderId="0" xfId="0" applyNumberFormat="1" applyFont="1" applyAlignment="1" applyProtection="1">
      <alignment horizontal="center"/>
    </xf>
    <xf numFmtId="20" fontId="2" fillId="0" borderId="24" xfId="0" applyNumberFormat="1" applyFont="1" applyBorder="1" applyAlignment="1" applyProtection="1">
      <alignment horizontal="center"/>
    </xf>
    <xf numFmtId="0" fontId="9" fillId="11" borderId="26" xfId="0" applyFont="1" applyFill="1" applyBorder="1" applyAlignment="1" applyProtection="1">
      <alignment horizontal="left" vertical="center"/>
      <protection locked="0"/>
    </xf>
    <xf numFmtId="0" fontId="9" fillId="11" borderId="8" xfId="0" applyFont="1" applyFill="1" applyBorder="1" applyAlignment="1" applyProtection="1">
      <alignment horizontal="left" vertical="center"/>
      <protection locked="0"/>
    </xf>
    <xf numFmtId="0" fontId="9" fillId="11" borderId="9" xfId="0" applyFont="1" applyFill="1" applyBorder="1" applyAlignment="1" applyProtection="1">
      <alignment horizontal="left" vertical="center"/>
      <protection locked="0"/>
    </xf>
    <xf numFmtId="0" fontId="9" fillId="11" borderId="7" xfId="0" applyFont="1" applyFill="1" applyBorder="1" applyAlignment="1" applyProtection="1">
      <alignment horizontal="left" vertical="center"/>
      <protection locked="0"/>
    </xf>
    <xf numFmtId="0" fontId="9" fillId="11" borderId="27" xfId="0" applyFont="1" applyFill="1" applyBorder="1" applyAlignment="1" applyProtection="1">
      <alignment horizontal="left" vertical="center"/>
      <protection locked="0"/>
    </xf>
    <xf numFmtId="0" fontId="18" fillId="3" borderId="2" xfId="0" applyFont="1" applyFill="1" applyBorder="1" applyProtection="1"/>
    <xf numFmtId="49" fontId="3" fillId="11" borderId="7" xfId="0" applyNumberFormat="1" applyFont="1" applyFill="1" applyBorder="1" applyAlignment="1" applyProtection="1">
      <alignment horizontal="center"/>
      <protection locked="0"/>
    </xf>
    <xf numFmtId="49" fontId="3" fillId="11" borderId="8" xfId="0" applyNumberFormat="1" applyFont="1" applyFill="1" applyBorder="1" applyAlignment="1" applyProtection="1">
      <alignment horizontal="center"/>
      <protection locked="0"/>
    </xf>
    <xf numFmtId="49" fontId="3" fillId="11" borderId="9" xfId="0" applyNumberFormat="1" applyFont="1" applyFill="1" applyBorder="1" applyAlignment="1" applyProtection="1">
      <alignment horizontal="center"/>
      <protection locked="0"/>
    </xf>
    <xf numFmtId="0" fontId="17" fillId="0" borderId="28" xfId="0" applyFont="1" applyBorder="1" applyAlignment="1" applyProtection="1">
      <alignment horizontal="right"/>
    </xf>
    <xf numFmtId="0" fontId="17" fillId="0" borderId="29" xfId="0" applyFont="1" applyBorder="1" applyAlignment="1" applyProtection="1">
      <alignment horizontal="right"/>
    </xf>
    <xf numFmtId="0" fontId="8" fillId="0" borderId="33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23" xfId="0" applyFont="1" applyFill="1" applyBorder="1" applyAlignment="1" applyProtection="1">
      <alignment horizontal="left" vertical="center"/>
    </xf>
    <xf numFmtId="0" fontId="8" fillId="0" borderId="24" xfId="0" applyFont="1" applyFill="1" applyBorder="1" applyAlignment="1" applyProtection="1">
      <alignment horizontal="left" vertical="center"/>
    </xf>
    <xf numFmtId="0" fontId="8" fillId="0" borderId="25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top"/>
    </xf>
    <xf numFmtId="0" fontId="7" fillId="0" borderId="23" xfId="0" applyFont="1" applyBorder="1" applyAlignment="1" applyProtection="1">
      <alignment horizontal="left" vertical="top"/>
    </xf>
    <xf numFmtId="0" fontId="7" fillId="0" borderId="24" xfId="0" applyFont="1" applyBorder="1" applyAlignment="1" applyProtection="1">
      <alignment horizontal="left" vertical="top"/>
    </xf>
    <xf numFmtId="0" fontId="7" fillId="0" borderId="25" xfId="0" applyFont="1" applyBorder="1" applyAlignment="1" applyProtection="1">
      <alignment horizontal="left" vertical="top"/>
    </xf>
    <xf numFmtId="49" fontId="7" fillId="8" borderId="33" xfId="0" applyNumberFormat="1" applyFont="1" applyFill="1" applyBorder="1" applyAlignment="1" applyProtection="1">
      <alignment horizontal="center" vertical="center"/>
    </xf>
    <xf numFmtId="49" fontId="7" fillId="8" borderId="34" xfId="0" applyNumberFormat="1" applyFont="1" applyFill="1" applyBorder="1" applyAlignment="1" applyProtection="1">
      <alignment horizontal="center" vertical="center"/>
    </xf>
    <xf numFmtId="49" fontId="7" fillId="8" borderId="35" xfId="0" applyNumberFormat="1" applyFont="1" applyFill="1" applyBorder="1" applyAlignment="1" applyProtection="1">
      <alignment horizontal="center" vertical="center"/>
    </xf>
    <xf numFmtId="49" fontId="7" fillId="8" borderId="20" xfId="0" applyNumberFormat="1" applyFont="1" applyFill="1" applyBorder="1" applyAlignment="1" applyProtection="1">
      <alignment horizontal="center" vertical="center"/>
    </xf>
    <xf numFmtId="49" fontId="7" fillId="8" borderId="0" xfId="0" applyNumberFormat="1" applyFont="1" applyFill="1" applyBorder="1" applyAlignment="1" applyProtection="1">
      <alignment horizontal="center" vertical="center"/>
    </xf>
    <xf numFmtId="49" fontId="7" fillId="8" borderId="3" xfId="0" applyNumberFormat="1" applyFont="1" applyFill="1" applyBorder="1" applyAlignment="1" applyProtection="1">
      <alignment horizontal="center" vertical="center"/>
    </xf>
    <xf numFmtId="49" fontId="7" fillId="8" borderId="23" xfId="0" applyNumberFormat="1" applyFont="1" applyFill="1" applyBorder="1" applyAlignment="1" applyProtection="1">
      <alignment horizontal="center" vertical="center"/>
    </xf>
    <xf numFmtId="49" fontId="7" fillId="8" borderId="24" xfId="0" applyNumberFormat="1" applyFont="1" applyFill="1" applyBorder="1" applyAlignment="1" applyProtection="1">
      <alignment horizontal="center" vertical="center"/>
    </xf>
    <xf numFmtId="49" fontId="7" fillId="8" borderId="25" xfId="0" applyNumberFormat="1" applyFont="1" applyFill="1" applyBorder="1" applyAlignment="1" applyProtection="1">
      <alignment horizontal="center" vertical="center"/>
    </xf>
    <xf numFmtId="49" fontId="7" fillId="8" borderId="41" xfId="0" applyNumberFormat="1" applyFont="1" applyFill="1" applyBorder="1" applyAlignment="1" applyProtection="1">
      <alignment horizontal="center" vertical="center"/>
    </xf>
    <xf numFmtId="49" fontId="7" fillId="8" borderId="42" xfId="0" applyNumberFormat="1" applyFont="1" applyFill="1" applyBorder="1" applyAlignment="1" applyProtection="1">
      <alignment horizontal="center" vertical="center"/>
    </xf>
    <xf numFmtId="49" fontId="7" fillId="8" borderId="43" xfId="0" applyNumberFormat="1" applyFont="1" applyFill="1" applyBorder="1" applyAlignment="1" applyProtection="1">
      <alignment horizontal="center" vertical="center"/>
    </xf>
    <xf numFmtId="49" fontId="7" fillId="8" borderId="4" xfId="0" applyNumberFormat="1" applyFont="1" applyFill="1" applyBorder="1" applyAlignment="1" applyProtection="1">
      <alignment horizontal="center" vertical="center"/>
    </xf>
    <xf numFmtId="49" fontId="7" fillId="8" borderId="5" xfId="0" applyNumberFormat="1" applyFont="1" applyFill="1" applyBorder="1" applyAlignment="1" applyProtection="1">
      <alignment horizontal="center" vertical="center"/>
    </xf>
    <xf numFmtId="49" fontId="7" fillId="8" borderId="44" xfId="0" applyNumberFormat="1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22" xfId="0" applyFont="1" applyFill="1" applyBorder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center"/>
    </xf>
    <xf numFmtId="0" fontId="2" fillId="0" borderId="24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10" fillId="12" borderId="4" xfId="0" applyFont="1" applyFill="1" applyBorder="1" applyAlignment="1" applyProtection="1">
      <alignment horizontal="center" vertical="center"/>
    </xf>
    <xf numFmtId="0" fontId="10" fillId="12" borderId="5" xfId="0" applyFont="1" applyFill="1" applyBorder="1" applyAlignment="1" applyProtection="1">
      <alignment horizontal="center" vertical="center"/>
    </xf>
    <xf numFmtId="0" fontId="10" fillId="12" borderId="6" xfId="0" applyFont="1" applyFill="1" applyBorder="1" applyAlignment="1" applyProtection="1">
      <alignment horizontal="center" vertical="center"/>
    </xf>
    <xf numFmtId="0" fontId="10" fillId="12" borderId="20" xfId="0" applyFont="1" applyFill="1" applyBorder="1" applyAlignment="1" applyProtection="1">
      <alignment horizontal="center" vertical="center"/>
    </xf>
    <xf numFmtId="0" fontId="10" fillId="12" borderId="0" xfId="0" applyFont="1" applyFill="1" applyBorder="1" applyAlignment="1" applyProtection="1">
      <alignment horizontal="center" vertical="center"/>
    </xf>
    <xf numFmtId="0" fontId="10" fillId="12" borderId="3" xfId="0" applyFont="1" applyFill="1" applyBorder="1" applyAlignment="1" applyProtection="1">
      <alignment horizontal="center" vertical="center"/>
    </xf>
    <xf numFmtId="0" fontId="10" fillId="12" borderId="21" xfId="0" applyFont="1" applyFill="1" applyBorder="1" applyAlignment="1" applyProtection="1">
      <alignment horizontal="center" vertical="center"/>
    </xf>
    <xf numFmtId="0" fontId="10" fillId="12" borderId="1" xfId="0" applyFont="1" applyFill="1" applyBorder="1" applyAlignment="1" applyProtection="1">
      <alignment horizontal="center" vertical="center"/>
    </xf>
    <xf numFmtId="0" fontId="10" fillId="12" borderId="22" xfId="0" applyFont="1" applyFill="1" applyBorder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/>
    </xf>
    <xf numFmtId="0" fontId="10" fillId="12" borderId="36" xfId="0" applyFont="1" applyFill="1" applyBorder="1" applyAlignment="1" applyProtection="1">
      <alignment horizontal="center" vertical="center"/>
    </xf>
    <xf numFmtId="0" fontId="10" fillId="12" borderId="31" xfId="0" applyFont="1" applyFill="1" applyBorder="1" applyAlignment="1" applyProtection="1">
      <alignment horizontal="center" vertical="center"/>
    </xf>
    <xf numFmtId="0" fontId="10" fillId="12" borderId="42" xfId="0" applyFont="1" applyFill="1" applyBorder="1" applyAlignment="1" applyProtection="1">
      <alignment horizontal="center" vertical="center"/>
    </xf>
    <xf numFmtId="0" fontId="10" fillId="12" borderId="45" xfId="0" applyFont="1" applyFill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/>
    </xf>
    <xf numFmtId="0" fontId="8" fillId="0" borderId="0" xfId="0" applyFont="1" applyProtection="1"/>
    <xf numFmtId="0" fontId="9" fillId="0" borderId="4" xfId="0" applyFont="1" applyBorder="1" applyAlignment="1" applyProtection="1">
      <alignment vertical="center"/>
    </xf>
    <xf numFmtId="0" fontId="9" fillId="0" borderId="44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42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45" xfId="0" applyFont="1" applyBorder="1" applyAlignment="1" applyProtection="1">
      <alignment vertical="center"/>
    </xf>
    <xf numFmtId="0" fontId="2" fillId="0" borderId="34" xfId="0" applyNumberFormat="1" applyFont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11" fillId="12" borderId="7" xfId="0" applyFont="1" applyFill="1" applyBorder="1" applyAlignment="1" applyProtection="1">
      <alignment horizontal="center" vertical="center"/>
    </xf>
    <xf numFmtId="0" fontId="11" fillId="12" borderId="8" xfId="0" applyFont="1" applyFill="1" applyBorder="1" applyAlignment="1" applyProtection="1">
      <alignment horizontal="center" vertical="center"/>
    </xf>
    <xf numFmtId="0" fontId="7" fillId="12" borderId="20" xfId="0" applyFont="1" applyFill="1" applyBorder="1" applyAlignment="1" applyProtection="1">
      <alignment horizontal="center"/>
    </xf>
    <xf numFmtId="0" fontId="7" fillId="12" borderId="0" xfId="0" applyFont="1" applyFill="1" applyBorder="1" applyAlignment="1" applyProtection="1">
      <alignment horizontal="center"/>
    </xf>
    <xf numFmtId="0" fontId="7" fillId="12" borderId="3" xfId="0" applyFont="1" applyFill="1" applyBorder="1" applyAlignment="1" applyProtection="1">
      <alignment horizontal="center"/>
    </xf>
    <xf numFmtId="0" fontId="7" fillId="12" borderId="21" xfId="0" applyFont="1" applyFill="1" applyBorder="1" applyAlignment="1" applyProtection="1">
      <alignment horizontal="center"/>
    </xf>
    <xf numFmtId="0" fontId="7" fillId="12" borderId="1" xfId="0" applyFont="1" applyFill="1" applyBorder="1" applyAlignment="1" applyProtection="1">
      <alignment horizontal="center"/>
    </xf>
    <xf numFmtId="0" fontId="7" fillId="12" borderId="22" xfId="0" applyFont="1" applyFill="1" applyBorder="1" applyAlignment="1" applyProtection="1">
      <alignment horizontal="center"/>
    </xf>
    <xf numFmtId="0" fontId="15" fillId="12" borderId="4" xfId="0" applyFont="1" applyFill="1" applyBorder="1" applyAlignment="1" applyProtection="1">
      <alignment horizontal="center" vertical="center"/>
    </xf>
    <xf numFmtId="0" fontId="15" fillId="12" borderId="5" xfId="0" applyFont="1" applyFill="1" applyBorder="1" applyAlignment="1" applyProtection="1">
      <alignment horizontal="center" vertical="center"/>
    </xf>
    <xf numFmtId="0" fontId="15" fillId="12" borderId="20" xfId="0" applyFont="1" applyFill="1" applyBorder="1" applyAlignment="1" applyProtection="1">
      <alignment horizontal="center" vertical="center"/>
    </xf>
    <xf numFmtId="0" fontId="15" fillId="12" borderId="0" xfId="0" applyFont="1" applyFill="1" applyBorder="1" applyAlignment="1" applyProtection="1">
      <alignment horizontal="center" vertical="center"/>
    </xf>
    <xf numFmtId="0" fontId="15" fillId="12" borderId="21" xfId="0" applyFont="1" applyFill="1" applyBorder="1" applyAlignment="1" applyProtection="1">
      <alignment horizontal="center" vertical="center"/>
    </xf>
    <xf numFmtId="0" fontId="15" fillId="12" borderId="1" xfId="0" applyFont="1" applyFill="1" applyBorder="1" applyAlignment="1" applyProtection="1">
      <alignment horizontal="center" vertical="center"/>
    </xf>
    <xf numFmtId="0" fontId="15" fillId="12" borderId="6" xfId="0" applyFont="1" applyFill="1" applyBorder="1" applyAlignment="1" applyProtection="1">
      <alignment horizontal="center" vertical="center"/>
    </xf>
    <xf numFmtId="0" fontId="15" fillId="12" borderId="3" xfId="0" applyFont="1" applyFill="1" applyBorder="1" applyAlignment="1" applyProtection="1">
      <alignment horizontal="center" vertical="center"/>
    </xf>
    <xf numFmtId="0" fontId="15" fillId="12" borderId="22" xfId="0" applyFont="1" applyFill="1" applyBorder="1" applyAlignment="1" applyProtection="1">
      <alignment horizontal="center" vertical="center"/>
    </xf>
    <xf numFmtId="49" fontId="19" fillId="10" borderId="20" xfId="0" applyNumberFormat="1" applyFont="1" applyFill="1" applyBorder="1" applyAlignment="1" applyProtection="1">
      <alignment horizontal="center" vertical="center"/>
      <protection locked="0"/>
    </xf>
    <xf numFmtId="49" fontId="19" fillId="10" borderId="0" xfId="0" applyNumberFormat="1" applyFont="1" applyFill="1" applyBorder="1" applyAlignment="1" applyProtection="1">
      <alignment horizontal="center" vertical="center"/>
      <protection locked="0"/>
    </xf>
    <xf numFmtId="49" fontId="7" fillId="8" borderId="6" xfId="0" applyNumberFormat="1" applyFont="1" applyFill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left"/>
    </xf>
    <xf numFmtId="0" fontId="7" fillId="0" borderId="34" xfId="0" applyFont="1" applyBorder="1" applyAlignment="1" applyProtection="1">
      <alignment horizontal="left"/>
    </xf>
    <xf numFmtId="0" fontId="7" fillId="0" borderId="35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left" vertical="top"/>
    </xf>
    <xf numFmtId="0" fontId="7" fillId="0" borderId="22" xfId="0" applyFont="1" applyBorder="1" applyAlignment="1" applyProtection="1">
      <alignment horizontal="left" vertical="top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7" fillId="12" borderId="4" xfId="0" applyFont="1" applyFill="1" applyBorder="1" applyAlignment="1" applyProtection="1">
      <alignment horizontal="center"/>
    </xf>
    <xf numFmtId="0" fontId="7" fillId="12" borderId="5" xfId="0" applyFont="1" applyFill="1" applyBorder="1" applyAlignment="1" applyProtection="1">
      <alignment horizontal="center"/>
    </xf>
    <xf numFmtId="0" fontId="7" fillId="12" borderId="6" xfId="0" applyFont="1" applyFill="1" applyBorder="1" applyAlignment="1" applyProtection="1">
      <alignment horizontal="center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</xf>
    <xf numFmtId="0" fontId="1" fillId="0" borderId="3" xfId="0" applyFont="1" applyBorder="1" applyAlignment="1" applyProtection="1">
      <alignment vertical="top"/>
    </xf>
    <xf numFmtId="0" fontId="1" fillId="0" borderId="21" xfId="0" applyFont="1" applyBorder="1" applyAlignment="1" applyProtection="1">
      <alignment vertical="top"/>
    </xf>
    <xf numFmtId="0" fontId="1" fillId="0" borderId="1" xfId="0" applyFont="1" applyBorder="1" applyAlignment="1" applyProtection="1">
      <alignment vertical="top"/>
    </xf>
    <xf numFmtId="0" fontId="1" fillId="0" borderId="22" xfId="0" applyFont="1" applyBorder="1" applyAlignment="1" applyProtection="1">
      <alignment vertical="top"/>
    </xf>
    <xf numFmtId="0" fontId="3" fillId="9" borderId="7" xfId="0" applyFont="1" applyFill="1" applyBorder="1" applyAlignment="1" applyProtection="1">
      <alignment horizontal="center"/>
    </xf>
    <xf numFmtId="0" fontId="3" fillId="9" borderId="9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49" fontId="7" fillId="8" borderId="21" xfId="0" applyNumberFormat="1" applyFont="1" applyFill="1" applyBorder="1" applyAlignment="1" applyProtection="1">
      <alignment horizontal="center" vertical="center"/>
    </xf>
    <xf numFmtId="49" fontId="7" fillId="8" borderId="1" xfId="0" applyNumberFormat="1" applyFont="1" applyFill="1" applyBorder="1" applyAlignment="1" applyProtection="1">
      <alignment horizontal="center" vertical="center"/>
    </xf>
    <xf numFmtId="49" fontId="7" fillId="8" borderId="45" xfId="0" applyNumberFormat="1" applyFont="1" applyFill="1" applyBorder="1" applyAlignment="1" applyProtection="1">
      <alignment horizontal="center" vertical="center"/>
    </xf>
    <xf numFmtId="0" fontId="20" fillId="2" borderId="7" xfId="0" applyFont="1" applyFill="1" applyBorder="1" applyProtection="1"/>
    <xf numFmtId="0" fontId="20" fillId="2" borderId="8" xfId="0" applyFont="1" applyFill="1" applyBorder="1" applyProtection="1"/>
    <xf numFmtId="0" fontId="20" fillId="2" borderId="9" xfId="0" applyFont="1" applyFill="1" applyBorder="1" applyProtection="1"/>
    <xf numFmtId="0" fontId="8" fillId="13" borderId="7" xfId="0" applyFont="1" applyFill="1" applyBorder="1" applyAlignment="1" applyProtection="1">
      <alignment horizontal="center" vertical="center"/>
    </xf>
    <xf numFmtId="0" fontId="8" fillId="13" borderId="8" xfId="0" applyFont="1" applyFill="1" applyBorder="1" applyAlignment="1" applyProtection="1">
      <alignment horizontal="center" vertical="center"/>
    </xf>
    <xf numFmtId="0" fontId="8" fillId="13" borderId="9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left" vertical="top"/>
    </xf>
    <xf numFmtId="0" fontId="12" fillId="0" borderId="5" xfId="0" applyFont="1" applyFill="1" applyBorder="1" applyAlignment="1" applyProtection="1">
      <alignment horizontal="left" vertical="top"/>
    </xf>
    <xf numFmtId="0" fontId="12" fillId="0" borderId="6" xfId="0" applyFont="1" applyFill="1" applyBorder="1" applyAlignment="1" applyProtection="1">
      <alignment horizontal="left" vertical="top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7" fillId="8" borderId="22" xfId="0" applyNumberFormat="1" applyFont="1" applyFill="1" applyBorder="1" applyAlignment="1" applyProtection="1">
      <alignment horizontal="center" vertical="center"/>
    </xf>
    <xf numFmtId="0" fontId="12" fillId="12" borderId="0" xfId="0" applyFont="1" applyFill="1" applyProtection="1"/>
    <xf numFmtId="0" fontId="12" fillId="0" borderId="21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left" vertical="top"/>
    </xf>
    <xf numFmtId="0" fontId="12" fillId="0" borderId="22" xfId="0" applyFont="1" applyFill="1" applyBorder="1" applyAlignment="1" applyProtection="1">
      <alignment horizontal="left" vertical="top"/>
    </xf>
    <xf numFmtId="0" fontId="12" fillId="0" borderId="2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3" xfId="0" applyFont="1" applyFill="1" applyBorder="1" applyAlignment="1" applyProtection="1">
      <alignment horizontal="left" vertical="top"/>
    </xf>
    <xf numFmtId="0" fontId="25" fillId="8" borderId="0" xfId="0" applyFont="1" applyFill="1" applyAlignment="1">
      <alignment horizontal="center"/>
    </xf>
  </cellXfs>
  <cellStyles count="6">
    <cellStyle name="Buena" xfId="1" builtinId="26"/>
    <cellStyle name="Euro" xfId="2"/>
    <cellStyle name="Incorrecto" xfId="3" builtinId="27"/>
    <cellStyle name="Neutral" xfId="4" builtinId="28"/>
    <cellStyle name="Normal" xfId="0" builtinId="0"/>
    <cellStyle name="Norm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11</xdr:row>
      <xdr:rowOff>114300</xdr:rowOff>
    </xdr:from>
    <xdr:to>
      <xdr:col>10</xdr:col>
      <xdr:colOff>9525</xdr:colOff>
      <xdr:row>14</xdr:row>
      <xdr:rowOff>152400</xdr:rowOff>
    </xdr:to>
    <xdr:pic>
      <xdr:nvPicPr>
        <xdr:cNvPr id="1125" name="Picture 1" descr="fc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10502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62</xdr:col>
      <xdr:colOff>0</xdr:colOff>
      <xdr:row>11</xdr:row>
      <xdr:rowOff>152400</xdr:rowOff>
    </xdr:from>
    <xdr:to>
      <xdr:col>72</xdr:col>
      <xdr:colOff>57150</xdr:colOff>
      <xdr:row>15</xdr:row>
      <xdr:rowOff>0</xdr:rowOff>
    </xdr:to>
    <xdr:pic>
      <xdr:nvPicPr>
        <xdr:cNvPr id="11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2143125"/>
          <a:ext cx="81915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11</xdr:row>
      <xdr:rowOff>114300</xdr:rowOff>
    </xdr:from>
    <xdr:to>
      <xdr:col>10</xdr:col>
      <xdr:colOff>9525</xdr:colOff>
      <xdr:row>14</xdr:row>
      <xdr:rowOff>152400</xdr:rowOff>
    </xdr:to>
    <xdr:pic>
      <xdr:nvPicPr>
        <xdr:cNvPr id="2149" name="Picture 1" descr="fc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10502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62</xdr:col>
      <xdr:colOff>0</xdr:colOff>
      <xdr:row>11</xdr:row>
      <xdr:rowOff>152400</xdr:rowOff>
    </xdr:from>
    <xdr:to>
      <xdr:col>72</xdr:col>
      <xdr:colOff>57150</xdr:colOff>
      <xdr:row>15</xdr:row>
      <xdr:rowOff>0</xdr:rowOff>
    </xdr:to>
    <xdr:pic>
      <xdr:nvPicPr>
        <xdr:cNvPr id="21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2143125"/>
          <a:ext cx="81915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11</xdr:row>
      <xdr:rowOff>114300</xdr:rowOff>
    </xdr:from>
    <xdr:to>
      <xdr:col>10</xdr:col>
      <xdr:colOff>9525</xdr:colOff>
      <xdr:row>14</xdr:row>
      <xdr:rowOff>152400</xdr:rowOff>
    </xdr:to>
    <xdr:pic>
      <xdr:nvPicPr>
        <xdr:cNvPr id="3173" name="Picture 1" descr="fc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10502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62</xdr:col>
      <xdr:colOff>0</xdr:colOff>
      <xdr:row>11</xdr:row>
      <xdr:rowOff>152400</xdr:rowOff>
    </xdr:from>
    <xdr:to>
      <xdr:col>72</xdr:col>
      <xdr:colOff>57150</xdr:colOff>
      <xdr:row>15</xdr:row>
      <xdr:rowOff>0</xdr:rowOff>
    </xdr:to>
    <xdr:pic>
      <xdr:nvPicPr>
        <xdr:cNvPr id="31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2143125"/>
          <a:ext cx="81915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11</xdr:row>
      <xdr:rowOff>114300</xdr:rowOff>
    </xdr:from>
    <xdr:to>
      <xdr:col>10</xdr:col>
      <xdr:colOff>9525</xdr:colOff>
      <xdr:row>14</xdr:row>
      <xdr:rowOff>152400</xdr:rowOff>
    </xdr:to>
    <xdr:pic>
      <xdr:nvPicPr>
        <xdr:cNvPr id="2" name="Picture 1" descr="fc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10502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62</xdr:col>
      <xdr:colOff>0</xdr:colOff>
      <xdr:row>11</xdr:row>
      <xdr:rowOff>152400</xdr:rowOff>
    </xdr:from>
    <xdr:to>
      <xdr:col>72</xdr:col>
      <xdr:colOff>57150</xdr:colOff>
      <xdr:row>15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2143125"/>
          <a:ext cx="81915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11</xdr:row>
      <xdr:rowOff>114300</xdr:rowOff>
    </xdr:from>
    <xdr:to>
      <xdr:col>10</xdr:col>
      <xdr:colOff>9525</xdr:colOff>
      <xdr:row>14</xdr:row>
      <xdr:rowOff>152400</xdr:rowOff>
    </xdr:to>
    <xdr:pic>
      <xdr:nvPicPr>
        <xdr:cNvPr id="4197" name="Picture 1" descr="fc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10502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62</xdr:col>
      <xdr:colOff>0</xdr:colOff>
      <xdr:row>11</xdr:row>
      <xdr:rowOff>152400</xdr:rowOff>
    </xdr:from>
    <xdr:to>
      <xdr:col>72</xdr:col>
      <xdr:colOff>57150</xdr:colOff>
      <xdr:row>15</xdr:row>
      <xdr:rowOff>0</xdr:rowOff>
    </xdr:to>
    <xdr:pic>
      <xdr:nvPicPr>
        <xdr:cNvPr id="41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2143125"/>
          <a:ext cx="81915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tborges.com/WINDOWS/Desktop/Feder/00-01/Compet/TOPS/1T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Feder/00-01/Compet/TOPS/1T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tborges.com/My%20Documents/1T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1T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/AppData/Local/Microsoft/Windows/Temporary%20Internet%20Files/Content.IE5/JAOBR6R7/BENJAMINS%20V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tlletes"/>
      <sheetName val="Org. Nº. RK"/>
      <sheetName val="Rànquing"/>
      <sheetName val="12 Taules (68)"/>
      <sheetName val="12 Taules(88)"/>
      <sheetName val="1a Fase Individuals Absolut"/>
      <sheetName val="1a Fase Individuals Absolut (2)"/>
      <sheetName val="Imprimir Fase Final Absolut"/>
      <sheetName val="Fase Final Absolut (2)"/>
      <sheetName val="Fase Ind. Fem."/>
      <sheetName val="1a Fase Inf."/>
      <sheetName val="Fase Final Inf."/>
      <sheetName val="Fase Ind. Inf. No. Fed."/>
      <sheetName val="Fase Final Inf. No Fed."/>
      <sheetName val="Individuals Absolut Lleur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>
            <v>2</v>
          </cell>
        </row>
        <row r="15">
          <cell r="I15">
            <v>2</v>
          </cell>
        </row>
        <row r="19">
          <cell r="E19">
            <v>0</v>
          </cell>
        </row>
        <row r="23">
          <cell r="M23">
            <v>2</v>
          </cell>
        </row>
        <row r="27">
          <cell r="E27">
            <v>0</v>
          </cell>
        </row>
        <row r="31">
          <cell r="I31">
            <v>0</v>
          </cell>
        </row>
        <row r="35">
          <cell r="E35">
            <v>2</v>
          </cell>
        </row>
        <row r="43">
          <cell r="E43">
            <v>2</v>
          </cell>
        </row>
        <row r="47">
          <cell r="I47">
            <v>1</v>
          </cell>
        </row>
        <row r="51">
          <cell r="E51">
            <v>0</v>
          </cell>
        </row>
        <row r="55">
          <cell r="M55">
            <v>1</v>
          </cell>
        </row>
        <row r="59">
          <cell r="E59">
            <v>1</v>
          </cell>
        </row>
        <row r="63">
          <cell r="I63">
            <v>2</v>
          </cell>
        </row>
        <row r="67">
          <cell r="E67">
            <v>2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tlletes"/>
      <sheetName val="Org. Nº. RK"/>
      <sheetName val="Rànquing"/>
      <sheetName val="12 Taules (68)"/>
      <sheetName val="12 Taules(88)"/>
      <sheetName val="1a Fase Individuals Absolut"/>
      <sheetName val="1a Fase Individuals Absolut (2)"/>
      <sheetName val="Imprimir Fase Final Absolut"/>
      <sheetName val="Fase Final Absolut (2)"/>
      <sheetName val="Fase Ind. Fem."/>
      <sheetName val="1a Fase Inf."/>
      <sheetName val="Fase Final Inf."/>
      <sheetName val="Fase Ind. Inf. No. Fed."/>
      <sheetName val="Fase Final Inf. No Fed."/>
      <sheetName val="Individuals Absolut Lleur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>
            <v>2</v>
          </cell>
        </row>
        <row r="15">
          <cell r="I15">
            <v>2</v>
          </cell>
        </row>
        <row r="19">
          <cell r="E19">
            <v>0</v>
          </cell>
        </row>
        <row r="23">
          <cell r="M23">
            <v>2</v>
          </cell>
        </row>
        <row r="27">
          <cell r="E27">
            <v>0</v>
          </cell>
        </row>
        <row r="31">
          <cell r="I31">
            <v>0</v>
          </cell>
        </row>
        <row r="35">
          <cell r="E35">
            <v>2</v>
          </cell>
        </row>
        <row r="43">
          <cell r="E43">
            <v>2</v>
          </cell>
        </row>
        <row r="47">
          <cell r="I47">
            <v>1</v>
          </cell>
        </row>
        <row r="51">
          <cell r="E51">
            <v>0</v>
          </cell>
        </row>
        <row r="55">
          <cell r="M55">
            <v>1</v>
          </cell>
        </row>
        <row r="59">
          <cell r="E59">
            <v>1</v>
          </cell>
        </row>
        <row r="63">
          <cell r="I63">
            <v>2</v>
          </cell>
        </row>
        <row r="67">
          <cell r="E67">
            <v>2</v>
          </cell>
        </row>
      </sheetData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E11" t="str">
            <v>OSCAR</v>
          </cell>
        </row>
        <row r="15">
          <cell r="I15" t="str">
            <v>OSCAR</v>
          </cell>
        </row>
        <row r="19">
          <cell r="E19" t="str">
            <v>OSCAR</v>
          </cell>
        </row>
        <row r="23">
          <cell r="M23" t="str">
            <v>OSCAR</v>
          </cell>
        </row>
        <row r="27">
          <cell r="E27" t="str">
            <v>OSCAR</v>
          </cell>
        </row>
        <row r="31">
          <cell r="I31" t="str">
            <v>OSCAR</v>
          </cell>
        </row>
        <row r="35">
          <cell r="E35" t="str">
            <v>OSCAR</v>
          </cell>
        </row>
        <row r="43">
          <cell r="E43" t="str">
            <v>OSCAR</v>
          </cell>
        </row>
        <row r="47">
          <cell r="I47" t="str">
            <v>OSCAR</v>
          </cell>
        </row>
        <row r="51">
          <cell r="E51" t="str">
            <v>OSCAR</v>
          </cell>
        </row>
        <row r="55">
          <cell r="M55" t="str">
            <v>OSCAR</v>
          </cell>
        </row>
        <row r="59">
          <cell r="E59" t="str">
            <v>OSCAR</v>
          </cell>
        </row>
        <row r="63">
          <cell r="I63" t="str">
            <v>OSCAR</v>
          </cell>
        </row>
        <row r="67">
          <cell r="E67" t="str">
            <v>OSCAR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E11" t="str">
            <v>OSCAR</v>
          </cell>
        </row>
        <row r="15">
          <cell r="I15" t="str">
            <v>OSCAR</v>
          </cell>
        </row>
        <row r="19">
          <cell r="E19" t="str">
            <v>OSCAR</v>
          </cell>
        </row>
        <row r="23">
          <cell r="M23" t="str">
            <v>OSCAR</v>
          </cell>
        </row>
        <row r="27">
          <cell r="E27" t="str">
            <v>OSCAR</v>
          </cell>
        </row>
        <row r="31">
          <cell r="I31" t="str">
            <v>OSCAR</v>
          </cell>
        </row>
        <row r="35">
          <cell r="E35" t="str">
            <v>OSCAR</v>
          </cell>
        </row>
        <row r="43">
          <cell r="E43" t="str">
            <v>OSCAR</v>
          </cell>
        </row>
        <row r="47">
          <cell r="I47" t="str">
            <v>OSCAR</v>
          </cell>
        </row>
        <row r="51">
          <cell r="E51" t="str">
            <v>OSCAR</v>
          </cell>
        </row>
        <row r="55">
          <cell r="M55" t="str">
            <v>OSCAR</v>
          </cell>
        </row>
        <row r="59">
          <cell r="E59" t="str">
            <v>OSCAR</v>
          </cell>
        </row>
        <row r="63">
          <cell r="I63" t="str">
            <v>OSCAR</v>
          </cell>
        </row>
        <row r="67">
          <cell r="E67" t="str">
            <v>OSCAR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ENJAMINS-1"/>
      <sheetName val="BENJAMINS-2"/>
      <sheetName val="BENJAMINS-3"/>
      <sheetName val="BENJAMINS-4"/>
      <sheetName val="QUADRE FINAL 1 AL 8"/>
      <sheetName val="QUADRE FINAL 9 AL 16"/>
      <sheetName val="8 Taules"/>
    </sheetNames>
    <sheetDataSet>
      <sheetData sheetId="0">
        <row r="45">
          <cell r="CJ45" t="str">
            <v>3np</v>
          </cell>
          <cell r="CK45" t="str">
            <v>3 - np</v>
          </cell>
          <cell r="CL45" t="str">
            <v>a</v>
          </cell>
        </row>
        <row r="46">
          <cell r="CJ46" t="str">
            <v>30</v>
          </cell>
          <cell r="CK46" t="str">
            <v>3 - 0</v>
          </cell>
          <cell r="CL46" t="str">
            <v>a</v>
          </cell>
        </row>
        <row r="47">
          <cell r="CJ47" t="str">
            <v>31</v>
          </cell>
          <cell r="CK47" t="str">
            <v>3 - 1</v>
          </cell>
          <cell r="CL47" t="str">
            <v>a</v>
          </cell>
        </row>
        <row r="48">
          <cell r="CJ48" t="str">
            <v>32</v>
          </cell>
          <cell r="CK48" t="str">
            <v>3 - 2</v>
          </cell>
          <cell r="CL48" t="str">
            <v>a</v>
          </cell>
        </row>
        <row r="49">
          <cell r="CJ49" t="str">
            <v>np3</v>
          </cell>
          <cell r="CK49" t="str">
            <v>np - 3</v>
          </cell>
          <cell r="CL49" t="str">
            <v>b</v>
          </cell>
        </row>
        <row r="50">
          <cell r="CJ50" t="str">
            <v>03</v>
          </cell>
          <cell r="CK50" t="str">
            <v>0 - 3</v>
          </cell>
          <cell r="CL50" t="str">
            <v>b</v>
          </cell>
        </row>
        <row r="51">
          <cell r="CJ51" t="str">
            <v>13</v>
          </cell>
          <cell r="CK51" t="str">
            <v>1 - 3</v>
          </cell>
          <cell r="CL51" t="str">
            <v>b</v>
          </cell>
        </row>
        <row r="52">
          <cell r="CJ52" t="str">
            <v>23</v>
          </cell>
          <cell r="CK52" t="str">
            <v>2 - 3</v>
          </cell>
          <cell r="CL52" t="str">
            <v>b</v>
          </cell>
        </row>
        <row r="53">
          <cell r="CK53" t="str">
            <v xml:space="preserve"> </v>
          </cell>
          <cell r="CL53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1015"/>
  <sheetViews>
    <sheetView workbookViewId="0">
      <selection activeCell="L16" sqref="L16"/>
    </sheetView>
  </sheetViews>
  <sheetFormatPr baseColWidth="10" defaultRowHeight="12.75"/>
  <cols>
    <col min="1" max="1" width="6.42578125" customWidth="1"/>
    <col min="2" max="2" width="10.42578125" customWidth="1"/>
    <col min="3" max="4" width="17.85546875" customWidth="1"/>
    <col min="5" max="5" width="17.140625" customWidth="1"/>
    <col min="6" max="6" width="16.140625" customWidth="1"/>
    <col min="7" max="7" width="15.7109375" customWidth="1"/>
    <col min="8" max="8" width="16.42578125" customWidth="1"/>
    <col min="9" max="9" width="16.28515625" customWidth="1"/>
    <col min="10" max="14" width="16.7109375" customWidth="1"/>
    <col min="15" max="16" width="17.85546875" customWidth="1"/>
    <col min="17" max="17" width="17.28515625" customWidth="1"/>
    <col min="18" max="18" width="16.7109375" customWidth="1"/>
  </cols>
  <sheetData>
    <row r="1" spans="1:11" ht="15.75" customHeight="1">
      <c r="B1" s="62"/>
      <c r="C1" s="62"/>
      <c r="D1" s="62"/>
      <c r="E1" s="62"/>
      <c r="F1" s="62"/>
      <c r="G1" s="62"/>
      <c r="H1" s="62"/>
      <c r="I1" s="62"/>
      <c r="J1" s="62"/>
    </row>
    <row r="2" spans="1:11" ht="24" customHeight="1">
      <c r="B2" s="62"/>
      <c r="C2" s="62"/>
      <c r="D2" s="62"/>
      <c r="E2" s="65" t="s">
        <v>141</v>
      </c>
      <c r="F2" s="65"/>
      <c r="G2" s="62"/>
      <c r="H2" s="62"/>
      <c r="I2" s="62"/>
      <c r="J2" s="62"/>
    </row>
    <row r="3" spans="1:11">
      <c r="G3" s="100"/>
      <c r="H3" s="100"/>
      <c r="I3" s="100"/>
      <c r="J3" s="100"/>
    </row>
    <row r="4" spans="1:11">
      <c r="A4" s="43" t="s">
        <v>114</v>
      </c>
      <c r="B4" s="43"/>
      <c r="C4" s="44" t="s">
        <v>115</v>
      </c>
      <c r="D4" s="44" t="s">
        <v>116</v>
      </c>
      <c r="E4" s="44" t="s">
        <v>117</v>
      </c>
      <c r="F4" s="44" t="s">
        <v>118</v>
      </c>
      <c r="G4" s="101" t="s">
        <v>119</v>
      </c>
      <c r="H4" s="102" t="s">
        <v>120</v>
      </c>
      <c r="I4" s="102" t="s">
        <v>121</v>
      </c>
      <c r="J4" s="102" t="s">
        <v>122</v>
      </c>
      <c r="K4" s="108"/>
    </row>
    <row r="5" spans="1:11" ht="15.75" customHeight="1">
      <c r="A5" s="61">
        <v>0.375</v>
      </c>
      <c r="B5" s="61">
        <v>0.3888888888888889</v>
      </c>
      <c r="C5" s="64" t="s">
        <v>123</v>
      </c>
      <c r="D5" s="64" t="s">
        <v>125</v>
      </c>
      <c r="E5" s="64" t="s">
        <v>126</v>
      </c>
      <c r="F5" s="103" t="s">
        <v>183</v>
      </c>
      <c r="G5" s="104" t="s">
        <v>184</v>
      </c>
      <c r="H5" s="104" t="s">
        <v>185</v>
      </c>
      <c r="I5" s="104" t="s">
        <v>186</v>
      </c>
      <c r="J5" s="104" t="s">
        <v>190</v>
      </c>
      <c r="K5" s="104"/>
    </row>
    <row r="6" spans="1:11" ht="15.75" customHeight="1">
      <c r="A6" s="61">
        <v>0.3888888888888889</v>
      </c>
      <c r="B6" s="61">
        <v>0.40277777777777773</v>
      </c>
      <c r="C6" s="64" t="s">
        <v>123</v>
      </c>
      <c r="D6" s="64" t="s">
        <v>125</v>
      </c>
      <c r="E6" s="64" t="s">
        <v>126</v>
      </c>
      <c r="F6" s="103" t="s">
        <v>183</v>
      </c>
      <c r="G6" s="104" t="s">
        <v>184</v>
      </c>
      <c r="H6" s="104" t="s">
        <v>185</v>
      </c>
      <c r="I6" s="104" t="s">
        <v>186</v>
      </c>
      <c r="J6" s="104" t="s">
        <v>190</v>
      </c>
      <c r="K6" s="104"/>
    </row>
    <row r="7" spans="1:11" ht="15.75" customHeight="1">
      <c r="A7" s="61">
        <v>0.40277777777777773</v>
      </c>
      <c r="B7" s="61">
        <v>0.41666666666666669</v>
      </c>
      <c r="C7" s="64" t="s">
        <v>123</v>
      </c>
      <c r="D7" s="64" t="s">
        <v>125</v>
      </c>
      <c r="E7" s="64" t="s">
        <v>126</v>
      </c>
      <c r="F7" s="103" t="s">
        <v>183</v>
      </c>
      <c r="G7" s="104" t="s">
        <v>184</v>
      </c>
      <c r="H7" s="104" t="s">
        <v>185</v>
      </c>
      <c r="I7" s="104" t="s">
        <v>186</v>
      </c>
      <c r="J7" s="104" t="s">
        <v>190</v>
      </c>
      <c r="K7" s="104"/>
    </row>
    <row r="8" spans="1:11" ht="15.75" customHeight="1">
      <c r="A8" s="61">
        <v>0.41666666666666669</v>
      </c>
      <c r="B8" s="61">
        <v>0.43055555555555558</v>
      </c>
      <c r="C8" s="64" t="s">
        <v>124</v>
      </c>
      <c r="D8" s="92" t="s">
        <v>125</v>
      </c>
      <c r="E8" s="64" t="s">
        <v>126</v>
      </c>
      <c r="F8" s="103" t="s">
        <v>183</v>
      </c>
      <c r="G8" s="104" t="s">
        <v>184</v>
      </c>
      <c r="H8" s="104" t="s">
        <v>185</v>
      </c>
      <c r="I8" s="104" t="s">
        <v>186</v>
      </c>
      <c r="J8" s="104" t="s">
        <v>190</v>
      </c>
      <c r="K8" s="104"/>
    </row>
    <row r="9" spans="1:11" ht="16.5" customHeight="1">
      <c r="A9" s="61">
        <v>0.43055555555555558</v>
      </c>
      <c r="B9" s="61">
        <v>0.44444444444444442</v>
      </c>
      <c r="C9" s="64" t="s">
        <v>124</v>
      </c>
      <c r="D9" s="64" t="s">
        <v>125</v>
      </c>
      <c r="E9" s="64" t="s">
        <v>126</v>
      </c>
      <c r="F9" s="103" t="s">
        <v>183</v>
      </c>
      <c r="G9" s="104" t="s">
        <v>184</v>
      </c>
      <c r="H9" s="104" t="s">
        <v>185</v>
      </c>
      <c r="I9" s="104" t="s">
        <v>186</v>
      </c>
      <c r="J9" s="104" t="s">
        <v>190</v>
      </c>
      <c r="K9" s="104"/>
    </row>
    <row r="10" spans="1:11" ht="15.75" customHeight="1">
      <c r="A10" s="61">
        <v>0.44444444444444442</v>
      </c>
      <c r="B10" s="61">
        <v>0.45833333333333331</v>
      </c>
      <c r="C10" s="64" t="s">
        <v>124</v>
      </c>
      <c r="D10" s="64" t="s">
        <v>125</v>
      </c>
      <c r="E10" s="64" t="s">
        <v>126</v>
      </c>
      <c r="F10" s="103" t="s">
        <v>183</v>
      </c>
      <c r="G10" s="104" t="s">
        <v>184</v>
      </c>
      <c r="H10" s="104" t="s">
        <v>185</v>
      </c>
      <c r="I10" s="104" t="s">
        <v>186</v>
      </c>
      <c r="J10" s="104" t="s">
        <v>190</v>
      </c>
      <c r="K10" s="104"/>
    </row>
    <row r="11" spans="1:11" ht="18" customHeight="1">
      <c r="A11" s="61">
        <v>0.45833333333333331</v>
      </c>
      <c r="B11" s="61">
        <v>0.47222222222222227</v>
      </c>
      <c r="C11" s="93" t="s">
        <v>138</v>
      </c>
      <c r="D11" s="93" t="s">
        <v>138</v>
      </c>
      <c r="E11" s="93" t="s">
        <v>138</v>
      </c>
      <c r="F11" s="93"/>
      <c r="G11" s="105" t="s">
        <v>221</v>
      </c>
      <c r="H11" s="105"/>
      <c r="I11" s="105"/>
      <c r="J11" s="105"/>
    </row>
    <row r="12" spans="1:11" ht="15.75" customHeight="1">
      <c r="A12" s="61">
        <v>0.47222222222222227</v>
      </c>
      <c r="B12" s="61">
        <v>0.4861111111111111</v>
      </c>
      <c r="C12" s="93" t="s">
        <v>139</v>
      </c>
      <c r="D12" s="93" t="s">
        <v>139</v>
      </c>
      <c r="E12" s="94" t="s">
        <v>147</v>
      </c>
      <c r="F12" s="94" t="s">
        <v>147</v>
      </c>
      <c r="G12" s="105" t="s">
        <v>222</v>
      </c>
      <c r="H12" s="105" t="s">
        <v>222</v>
      </c>
      <c r="I12" s="105" t="s">
        <v>222</v>
      </c>
      <c r="J12" s="105" t="s">
        <v>222</v>
      </c>
    </row>
    <row r="13" spans="1:11" ht="15.75" customHeight="1">
      <c r="A13" s="61">
        <v>0.4861111111111111</v>
      </c>
      <c r="B13" s="61">
        <v>0.5</v>
      </c>
      <c r="C13" s="95" t="s">
        <v>128</v>
      </c>
      <c r="D13" s="95" t="s">
        <v>128</v>
      </c>
      <c r="E13" s="95" t="s">
        <v>128</v>
      </c>
      <c r="F13" s="95" t="s">
        <v>128</v>
      </c>
      <c r="G13" s="105" t="s">
        <v>223</v>
      </c>
      <c r="H13" s="105" t="s">
        <v>223</v>
      </c>
      <c r="I13" s="105" t="s">
        <v>223</v>
      </c>
      <c r="J13" s="105" t="s">
        <v>223</v>
      </c>
    </row>
    <row r="14" spans="1:11" ht="15.75" customHeight="1">
      <c r="A14" s="61">
        <v>0.5</v>
      </c>
      <c r="B14" s="61">
        <v>0.51388888888888895</v>
      </c>
      <c r="C14" s="95" t="s">
        <v>127</v>
      </c>
      <c r="D14" s="95" t="s">
        <v>127</v>
      </c>
      <c r="E14" s="95" t="s">
        <v>127</v>
      </c>
      <c r="F14" s="95" t="s">
        <v>127</v>
      </c>
      <c r="G14" s="106" t="s">
        <v>213</v>
      </c>
      <c r="H14" s="106" t="s">
        <v>213</v>
      </c>
      <c r="I14" s="106" t="s">
        <v>213</v>
      </c>
      <c r="J14" s="106" t="s">
        <v>213</v>
      </c>
    </row>
    <row r="15" spans="1:11" ht="15.75" customHeight="1">
      <c r="A15" s="61">
        <v>0.51388888888888895</v>
      </c>
      <c r="B15" s="61">
        <v>0.52777777777777779</v>
      </c>
      <c r="C15" s="96" t="s">
        <v>130</v>
      </c>
      <c r="D15" s="96" t="s">
        <v>130</v>
      </c>
      <c r="E15" s="96" t="s">
        <v>130</v>
      </c>
      <c r="F15" s="96" t="s">
        <v>130</v>
      </c>
      <c r="G15" s="119" t="s">
        <v>214</v>
      </c>
      <c r="H15" s="119" t="s">
        <v>214</v>
      </c>
      <c r="I15" s="119" t="s">
        <v>214</v>
      </c>
      <c r="J15" s="119" t="s">
        <v>214</v>
      </c>
    </row>
    <row r="16" spans="1:11" ht="15.75" customHeight="1">
      <c r="A16" s="61">
        <v>0.52777777777777779</v>
      </c>
      <c r="B16" s="61">
        <v>0.54166666666666663</v>
      </c>
      <c r="C16" s="95" t="s">
        <v>131</v>
      </c>
      <c r="D16" s="95" t="s">
        <v>129</v>
      </c>
      <c r="E16" s="95" t="s">
        <v>129</v>
      </c>
      <c r="F16" s="95" t="s">
        <v>129</v>
      </c>
      <c r="G16" s="106" t="s">
        <v>193</v>
      </c>
      <c r="H16" s="106" t="s">
        <v>193</v>
      </c>
      <c r="I16" s="106" t="s">
        <v>193</v>
      </c>
      <c r="J16" s="106" t="s">
        <v>193</v>
      </c>
    </row>
    <row r="17" spans="1:12" ht="15.75" customHeight="1">
      <c r="A17" s="61">
        <v>0.54166666666666663</v>
      </c>
      <c r="B17" s="61">
        <v>0.55555555555555558</v>
      </c>
      <c r="C17" s="93" t="s">
        <v>140</v>
      </c>
      <c r="D17" s="93" t="s">
        <v>148</v>
      </c>
      <c r="E17" s="93" t="s">
        <v>149</v>
      </c>
      <c r="F17" s="93"/>
      <c r="G17" s="105" t="s">
        <v>217</v>
      </c>
      <c r="H17" s="105" t="s">
        <v>218</v>
      </c>
      <c r="I17" s="105" t="s">
        <v>219</v>
      </c>
      <c r="J17" s="105" t="s">
        <v>220</v>
      </c>
    </row>
    <row r="18" spans="1:12" ht="15.75" customHeight="1">
      <c r="A18" s="61">
        <v>0.55555555555555558</v>
      </c>
      <c r="B18" s="61">
        <v>0.56944444444444442</v>
      </c>
      <c r="C18" s="96" t="s">
        <v>135</v>
      </c>
      <c r="D18" s="96" t="s">
        <v>136</v>
      </c>
      <c r="E18" s="95" t="s">
        <v>137</v>
      </c>
      <c r="F18" s="95"/>
      <c r="G18" s="107" t="s">
        <v>215</v>
      </c>
      <c r="H18" s="107" t="s">
        <v>215</v>
      </c>
      <c r="I18" s="107" t="s">
        <v>215</v>
      </c>
      <c r="J18" s="107" t="s">
        <v>215</v>
      </c>
    </row>
    <row r="19" spans="1:12" ht="15.75" customHeight="1">
      <c r="A19" s="61">
        <v>0.56944444444444442</v>
      </c>
      <c r="B19" s="61">
        <v>0.58333333333333337</v>
      </c>
      <c r="C19" s="96" t="s">
        <v>132</v>
      </c>
      <c r="D19" s="96" t="s">
        <v>133</v>
      </c>
      <c r="E19" s="95" t="s">
        <v>134</v>
      </c>
      <c r="F19" s="95"/>
      <c r="G19" s="122" t="s">
        <v>216</v>
      </c>
      <c r="H19" s="122" t="s">
        <v>216</v>
      </c>
      <c r="I19" s="122" t="s">
        <v>216</v>
      </c>
      <c r="J19" s="122" t="s">
        <v>216</v>
      </c>
    </row>
    <row r="20" spans="1:12" ht="15.75" customHeight="1">
      <c r="A20" s="61"/>
      <c r="B20" s="61"/>
      <c r="G20" s="62"/>
      <c r="H20" s="62"/>
      <c r="I20" s="62"/>
      <c r="J20" s="62"/>
    </row>
    <row r="21" spans="1:12" ht="15.95" customHeight="1">
      <c r="G21" s="62"/>
      <c r="H21" s="62"/>
      <c r="I21" s="62"/>
      <c r="J21" s="62"/>
    </row>
    <row r="22" spans="1:12" ht="15.95" customHeight="1"/>
    <row r="23" spans="1:12" ht="15.95" customHeight="1"/>
    <row r="24" spans="1:12" ht="15.95" customHeight="1"/>
    <row r="25" spans="1:12" ht="15.95" customHeight="1"/>
    <row r="26" spans="1:12" ht="15.95" customHeight="1"/>
    <row r="27" spans="1:12" ht="15.95" customHeight="1"/>
    <row r="28" spans="1:12" ht="15.95" customHeight="1">
      <c r="L28" s="62"/>
    </row>
    <row r="29" spans="1:12" ht="18.75" customHeight="1"/>
    <row r="30" spans="1:12" ht="18.75" customHeight="1"/>
    <row r="31" spans="1:12" ht="21" customHeight="1"/>
    <row r="32" spans="1:12" ht="12.75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9" spans="1:82" s="63" customFormat="1" ht="14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</row>
    <row r="50" spans="1:82" s="63" customFormat="1" ht="14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</row>
    <row r="51" spans="1:82" s="63" customFormat="1" ht="14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</row>
    <row r="52" spans="1:82" s="63" customFormat="1" ht="14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</row>
    <row r="53" spans="1:82" s="63" customFormat="1" ht="14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</row>
    <row r="54" spans="1:82" s="63" customFormat="1" ht="14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</row>
    <row r="55" spans="1:82" s="63" customFormat="1" ht="14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</row>
    <row r="56" spans="1:82" s="63" customFormat="1" ht="14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</row>
    <row r="57" spans="1:82" s="63" customFormat="1" ht="14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</row>
    <row r="58" spans="1:82" s="63" customFormat="1" ht="14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</row>
    <row r="59" spans="1:82" s="63" customFormat="1" ht="14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</row>
    <row r="60" spans="1:82" s="63" customFormat="1" ht="14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</row>
    <row r="61" spans="1:82" s="63" customFormat="1" ht="14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</row>
    <row r="62" spans="1:82" s="63" customFormat="1" ht="14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</row>
    <row r="63" spans="1:82" s="63" customFormat="1" ht="14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</row>
    <row r="64" spans="1:82" s="63" customFormat="1" ht="14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</row>
    <row r="65" spans="1:82" s="63" customFormat="1" ht="14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</row>
    <row r="66" spans="1:82" s="63" customFormat="1" ht="14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</row>
    <row r="67" spans="1:82" s="63" customFormat="1" ht="14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</row>
    <row r="68" spans="1:82" s="63" customFormat="1" ht="14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</row>
    <row r="69" spans="1:82" s="63" customFormat="1" ht="14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</row>
    <row r="70" spans="1:82" s="63" customFormat="1" ht="14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</row>
    <row r="71" spans="1:82" s="63" customFormat="1" ht="14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</row>
    <row r="72" spans="1:82" s="63" customFormat="1" ht="14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</row>
    <row r="73" spans="1:82" s="63" customFormat="1" ht="14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</row>
    <row r="74" spans="1:82" s="63" customFormat="1" ht="14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</row>
    <row r="75" spans="1:82" s="63" customFormat="1" ht="14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</row>
    <row r="76" spans="1:82" s="63" customFormat="1" ht="14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</row>
    <row r="77" spans="1:82" s="63" customFormat="1" ht="14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</row>
    <row r="78" spans="1:82" s="63" customFormat="1" ht="14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</row>
    <row r="79" spans="1:82" s="63" customFormat="1" ht="14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</row>
    <row r="80" spans="1:82" s="63" customFormat="1" ht="14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</row>
    <row r="81" spans="1:82" s="63" customFormat="1" ht="14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</row>
    <row r="82" spans="1:82" s="63" customFormat="1" ht="14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</row>
    <row r="83" spans="1:82" s="63" customFormat="1" ht="14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</row>
    <row r="84" spans="1:82" s="63" customFormat="1" ht="14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</row>
    <row r="85" spans="1:82" s="63" customFormat="1" ht="14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</row>
    <row r="86" spans="1:82" s="63" customFormat="1" ht="14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</row>
    <row r="87" spans="1:82" s="63" customFormat="1" ht="14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</row>
    <row r="88" spans="1:82" s="63" customFormat="1" ht="14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</row>
    <row r="89" spans="1:82" s="63" customFormat="1" ht="14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</row>
    <row r="90" spans="1:82" s="63" customFormat="1" ht="14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</row>
    <row r="91" spans="1:82" s="63" customFormat="1" ht="14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</row>
    <row r="92" spans="1:82" s="63" customFormat="1" ht="14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</row>
    <row r="93" spans="1:82" s="63" customFormat="1" ht="14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</row>
    <row r="94" spans="1:82" s="63" customFormat="1" ht="14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</row>
    <row r="95" spans="1:82" s="63" customFormat="1" ht="14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</row>
    <row r="96" spans="1:82" s="63" customFormat="1" ht="14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</row>
    <row r="97" spans="1:82" s="63" customFormat="1" ht="14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</row>
    <row r="98" spans="1:82" s="63" customFormat="1" ht="14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</row>
    <row r="99" spans="1:82" s="63" customFormat="1" ht="14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</row>
    <row r="100" spans="1:82" s="63" customFormat="1" ht="14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</row>
    <row r="101" spans="1:82" s="63" customFormat="1" ht="14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</row>
    <row r="102" spans="1:82" s="63" customFormat="1" ht="14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</row>
    <row r="103" spans="1:82" s="63" customFormat="1" ht="14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</row>
    <row r="104" spans="1:82" s="63" customFormat="1" ht="14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</row>
    <row r="105" spans="1:82" s="63" customFormat="1" ht="14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</row>
    <row r="106" spans="1:82" s="63" customFormat="1" ht="14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</row>
    <row r="107" spans="1:82" s="63" customFormat="1" ht="14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</row>
    <row r="108" spans="1:82" s="63" customFormat="1" ht="14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</row>
    <row r="109" spans="1:82" s="63" customFormat="1" ht="14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</row>
    <row r="110" spans="1:82" s="63" customFormat="1" ht="14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</row>
    <row r="111" spans="1:82" s="63" customFormat="1" ht="14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</row>
    <row r="112" spans="1:82" s="63" customFormat="1" ht="14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</row>
    <row r="113" spans="1:82" s="63" customFormat="1" ht="14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</row>
    <row r="114" spans="1:82" s="63" customFormat="1" ht="14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</row>
    <row r="115" spans="1:82" s="63" customFormat="1" ht="14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</row>
    <row r="116" spans="1:82" s="63" customFormat="1" ht="14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</row>
    <row r="117" spans="1:82" s="63" customFormat="1" ht="14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</row>
    <row r="118" spans="1:82" s="63" customFormat="1" ht="14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</row>
    <row r="119" spans="1:82" s="63" customFormat="1" ht="14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</row>
    <row r="120" spans="1:82" s="63" customFormat="1" ht="14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</row>
    <row r="121" spans="1:82" s="63" customFormat="1" ht="14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</row>
    <row r="122" spans="1:82" s="63" customFormat="1" ht="14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</row>
    <row r="123" spans="1:82" s="63" customFormat="1" ht="14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</row>
    <row r="124" spans="1:82" s="63" customFormat="1" ht="14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</row>
    <row r="125" spans="1:82" s="63" customFormat="1" ht="14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</row>
    <row r="126" spans="1:82" s="63" customFormat="1" ht="14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</row>
    <row r="127" spans="1:82" s="63" customFormat="1" ht="14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</row>
    <row r="128" spans="1:82" s="63" customFormat="1" ht="14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</row>
    <row r="129" spans="1:82" s="63" customFormat="1" ht="14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</row>
    <row r="130" spans="1:82" s="63" customFormat="1" ht="14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</row>
    <row r="131" spans="1:82" s="63" customFormat="1" ht="14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</row>
    <row r="132" spans="1:82" s="63" customFormat="1" ht="14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</row>
    <row r="133" spans="1:82" s="63" customFormat="1" ht="14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</row>
    <row r="134" spans="1:82" s="63" customFormat="1" ht="14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</row>
    <row r="135" spans="1:82" s="63" customFormat="1" ht="14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</row>
    <row r="136" spans="1:82" s="63" customFormat="1" ht="14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</row>
    <row r="137" spans="1:82" s="63" customFormat="1" ht="14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</row>
    <row r="138" spans="1:82" s="63" customFormat="1" ht="14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</row>
    <row r="139" spans="1:82" s="63" customFormat="1" ht="14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</row>
    <row r="140" spans="1:82" s="63" customFormat="1" ht="14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</row>
    <row r="141" spans="1:82" s="63" customFormat="1" ht="14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</row>
    <row r="142" spans="1:82" s="63" customFormat="1" ht="14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</row>
    <row r="143" spans="1:82" s="63" customFormat="1" ht="14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</row>
    <row r="144" spans="1:82" s="63" customFormat="1" ht="14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</row>
    <row r="145" spans="1:82" s="63" customFormat="1" ht="14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</row>
    <row r="146" spans="1:82" s="63" customFormat="1" ht="14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</row>
    <row r="147" spans="1:82" s="63" customFormat="1" ht="14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</row>
    <row r="148" spans="1:82" s="63" customFormat="1" ht="14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</row>
    <row r="149" spans="1:82" s="63" customFormat="1" ht="14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</row>
    <row r="150" spans="1:82" s="63" customFormat="1" ht="14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</row>
    <row r="151" spans="1:82" s="63" customFormat="1" ht="14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</row>
    <row r="152" spans="1:82" s="63" customFormat="1" ht="14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</row>
    <row r="153" spans="1:82" s="63" customFormat="1" ht="14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</row>
    <row r="154" spans="1:82" s="63" customFormat="1" ht="14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</row>
    <row r="155" spans="1:82" s="63" customFormat="1" ht="14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</row>
    <row r="156" spans="1:82" s="63" customFormat="1" ht="14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</row>
    <row r="157" spans="1:82" s="63" customFormat="1" ht="14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</row>
    <row r="158" spans="1:82" s="63" customFormat="1" ht="14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</row>
    <row r="159" spans="1:82" s="63" customFormat="1" ht="14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</row>
    <row r="160" spans="1:82" s="63" customFormat="1" ht="14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</row>
    <row r="161" spans="1:82" s="63" customFormat="1" ht="14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</row>
    <row r="162" spans="1:82" s="63" customFormat="1" ht="14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</row>
    <row r="163" spans="1:82" s="63" customFormat="1" ht="14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</row>
    <row r="164" spans="1:82" s="63" customFormat="1" ht="14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</row>
    <row r="165" spans="1:82" s="63" customFormat="1" ht="14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</row>
    <row r="166" spans="1:82" s="63" customFormat="1" ht="14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</row>
    <row r="167" spans="1:82" s="63" customFormat="1" ht="14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</row>
    <row r="168" spans="1:82" s="63" customFormat="1" ht="14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</row>
    <row r="169" spans="1:82" s="63" customFormat="1" ht="14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</row>
    <row r="170" spans="1:82" s="63" customFormat="1" ht="14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</row>
    <row r="171" spans="1:82" s="63" customFormat="1" ht="14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</row>
    <row r="172" spans="1:82" s="63" customFormat="1" ht="14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</row>
    <row r="173" spans="1:82" s="63" customFormat="1" ht="14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</row>
    <row r="174" spans="1:82" s="63" customFormat="1" ht="14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</row>
    <row r="175" spans="1:82" s="63" customFormat="1" ht="14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</row>
    <row r="176" spans="1:82" s="63" customFormat="1" ht="14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</row>
    <row r="177" spans="1:82" s="63" customFormat="1" ht="14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</row>
    <row r="178" spans="1:82" s="63" customFormat="1" ht="14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</row>
    <row r="179" spans="1:82" s="63" customFormat="1" ht="14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</row>
    <row r="180" spans="1:82" s="63" customFormat="1" ht="14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</row>
    <row r="181" spans="1:82" s="63" customFormat="1" ht="14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</row>
    <row r="182" spans="1:82" s="63" customFormat="1" ht="14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</row>
    <row r="183" spans="1:82" s="63" customFormat="1" ht="14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</row>
    <row r="184" spans="1:82" s="63" customFormat="1" ht="14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</row>
    <row r="185" spans="1:82" s="63" customFormat="1" ht="14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</row>
    <row r="186" spans="1:82" s="63" customFormat="1" ht="14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</row>
    <row r="187" spans="1:82" s="63" customFormat="1" ht="14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</row>
    <row r="188" spans="1:82" s="63" customFormat="1" ht="14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</row>
    <row r="189" spans="1:82" s="63" customFormat="1" ht="14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</row>
    <row r="190" spans="1:82" s="63" customFormat="1" ht="14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</row>
    <row r="191" spans="1:82" s="63" customFormat="1" ht="14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</row>
    <row r="192" spans="1:82" s="63" customFormat="1" ht="14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</row>
    <row r="193" spans="1:82" s="63" customFormat="1" ht="14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</row>
    <row r="194" spans="1:82" s="63" customFormat="1" ht="14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</row>
    <row r="195" spans="1:82" s="63" customFormat="1" ht="14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</row>
    <row r="196" spans="1:82" s="63" customFormat="1" ht="14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</row>
    <row r="197" spans="1:82" s="63" customFormat="1" ht="14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</row>
    <row r="198" spans="1:82" s="63" customFormat="1" ht="14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</row>
    <row r="199" spans="1:82" s="63" customFormat="1" ht="14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</row>
    <row r="200" spans="1:82" s="63" customFormat="1" ht="14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</row>
    <row r="201" spans="1:82" s="63" customFormat="1" ht="14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</row>
    <row r="202" spans="1:82" s="63" customFormat="1" ht="14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</row>
    <row r="203" spans="1:82" s="63" customFormat="1" ht="14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</row>
    <row r="204" spans="1:82" s="63" customFormat="1" ht="14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</row>
    <row r="205" spans="1:82" s="63" customFormat="1" ht="14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</row>
    <row r="206" spans="1:82" s="63" customFormat="1" ht="14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</row>
    <row r="207" spans="1:82" s="63" customFormat="1" ht="14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</row>
    <row r="208" spans="1:82" s="63" customFormat="1" ht="14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</row>
    <row r="209" spans="1:82" s="63" customFormat="1" ht="14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</row>
    <row r="210" spans="1:82" s="63" customFormat="1" ht="14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</row>
    <row r="211" spans="1:82" s="63" customFormat="1" ht="14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</row>
    <row r="212" spans="1:82" s="63" customFormat="1" ht="14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</row>
    <row r="213" spans="1:82" s="63" customFormat="1" ht="14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</row>
    <row r="214" spans="1:82" s="63" customFormat="1" ht="14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</row>
    <row r="215" spans="1:82" s="63" customFormat="1" ht="14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</row>
    <row r="216" spans="1:82" s="63" customFormat="1" ht="14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</row>
    <row r="217" spans="1:82" s="63" customFormat="1" ht="14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</row>
    <row r="218" spans="1:82" s="63" customFormat="1" ht="14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</row>
    <row r="219" spans="1:82" s="63" customFormat="1" ht="14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</row>
    <row r="220" spans="1:82" s="63" customFormat="1" ht="14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</row>
    <row r="221" spans="1:82" s="63" customFormat="1" ht="14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</row>
    <row r="222" spans="1:82" s="63" customFormat="1" ht="14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</row>
    <row r="223" spans="1:82" s="63" customFormat="1" ht="14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</row>
    <row r="224" spans="1:82" s="63" customFormat="1" ht="14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</row>
    <row r="225" spans="1:82" s="63" customFormat="1" ht="14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</row>
    <row r="226" spans="1:82" s="63" customFormat="1" ht="14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</row>
    <row r="227" spans="1:82" s="63" customFormat="1" ht="14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</row>
    <row r="228" spans="1:82" s="63" customFormat="1" ht="14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</row>
    <row r="229" spans="1:82" s="63" customFormat="1" ht="14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</row>
    <row r="230" spans="1:82" s="63" customFormat="1" ht="14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</row>
    <row r="231" spans="1:82" s="63" customFormat="1" ht="14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</row>
    <row r="232" spans="1:82" s="63" customFormat="1" ht="14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</row>
    <row r="233" spans="1:82" s="63" customFormat="1" ht="14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</row>
    <row r="234" spans="1:82" s="63" customFormat="1" ht="14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</row>
    <row r="235" spans="1:82" s="63" customFormat="1" ht="14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</row>
    <row r="236" spans="1:82" s="63" customFormat="1" ht="14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</row>
    <row r="237" spans="1:82" s="63" customFormat="1" ht="14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</row>
    <row r="238" spans="1:82" s="63" customFormat="1" ht="14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</row>
    <row r="239" spans="1:82" s="63" customFormat="1" ht="14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</row>
    <row r="240" spans="1:82" s="63" customFormat="1" ht="14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</row>
    <row r="241" spans="1:82" s="63" customFormat="1" ht="14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</row>
    <row r="242" spans="1:82" s="63" customFormat="1" ht="14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</row>
    <row r="243" spans="1:82" s="63" customFormat="1" ht="14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</row>
    <row r="244" spans="1:82" s="63" customFormat="1" ht="14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</row>
    <row r="245" spans="1:82" s="63" customFormat="1" ht="14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</row>
    <row r="246" spans="1:82" s="63" customFormat="1" ht="14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</row>
    <row r="247" spans="1:82" s="63" customFormat="1" ht="14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</row>
    <row r="248" spans="1:82" s="63" customFormat="1" ht="14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</row>
    <row r="249" spans="1:82" s="63" customFormat="1" ht="14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</row>
    <row r="250" spans="1:82" s="63" customFormat="1" ht="14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</row>
    <row r="251" spans="1:82" s="63" customFormat="1" ht="14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</row>
    <row r="252" spans="1:82" s="63" customFormat="1" ht="14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</row>
    <row r="253" spans="1:82" s="63" customFormat="1" ht="14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</row>
    <row r="254" spans="1:82" s="63" customFormat="1" ht="14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</row>
    <row r="255" spans="1:82" s="63" customFormat="1" ht="14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</row>
    <row r="256" spans="1:82" s="63" customFormat="1" ht="14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</row>
    <row r="257" spans="1:82" s="63" customFormat="1" ht="14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</row>
    <row r="258" spans="1:82" s="63" customFormat="1" ht="14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</row>
    <row r="259" spans="1:82" s="63" customFormat="1" ht="14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</row>
    <row r="260" spans="1:82" s="63" customFormat="1" ht="14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</row>
    <row r="261" spans="1:82" s="63" customFormat="1" ht="14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</row>
    <row r="262" spans="1:82" s="63" customFormat="1" ht="14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</row>
    <row r="263" spans="1:82" s="63" customFormat="1" ht="14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</row>
    <row r="264" spans="1:82" s="63" customFormat="1" ht="14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</row>
    <row r="265" spans="1:82" s="63" customFormat="1" ht="14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</row>
    <row r="266" spans="1:82" s="63" customFormat="1" ht="14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</row>
    <row r="267" spans="1:82" s="63" customFormat="1" ht="14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</row>
    <row r="268" spans="1:82" s="63" customFormat="1" ht="14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</row>
    <row r="269" spans="1:82" s="63" customFormat="1" ht="14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</row>
    <row r="270" spans="1:82" s="63" customFormat="1" ht="14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</row>
    <row r="271" spans="1:82" s="63" customFormat="1" ht="14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</row>
    <row r="272" spans="1:82" s="63" customFormat="1" ht="14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</row>
    <row r="273" spans="1:82" s="63" customFormat="1" ht="14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</row>
    <row r="274" spans="1:82" s="63" customFormat="1" ht="14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</row>
    <row r="275" spans="1:82" s="63" customFormat="1" ht="14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</row>
    <row r="276" spans="1:82" s="63" customFormat="1" ht="14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</row>
    <row r="277" spans="1:82" s="63" customFormat="1" ht="14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</row>
    <row r="278" spans="1:82" s="63" customFormat="1" ht="14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</row>
    <row r="279" spans="1:82" s="63" customFormat="1" ht="14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</row>
    <row r="280" spans="1:82" s="63" customFormat="1" ht="14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</row>
    <row r="281" spans="1:82" s="63" customFormat="1" ht="14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</row>
    <row r="282" spans="1:82" s="63" customFormat="1" ht="14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</row>
    <row r="283" spans="1:82" s="63" customFormat="1" ht="14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</row>
    <row r="284" spans="1:82" s="63" customFormat="1" ht="14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</row>
    <row r="285" spans="1:82" s="63" customFormat="1" ht="14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</row>
    <row r="286" spans="1:82" s="63" customFormat="1" ht="14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</row>
    <row r="287" spans="1:82" s="63" customFormat="1" ht="14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</row>
    <row r="288" spans="1:82" s="63" customFormat="1" ht="14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</row>
    <row r="289" spans="1:82" s="63" customFormat="1" ht="14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</row>
    <row r="290" spans="1:82" s="63" customFormat="1" ht="14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</row>
    <row r="291" spans="1:82" s="63" customFormat="1" ht="14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</row>
    <row r="292" spans="1:82" s="63" customFormat="1" ht="14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</row>
    <row r="293" spans="1:82" s="63" customFormat="1" ht="14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</row>
    <row r="294" spans="1:82" s="63" customFormat="1" ht="14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</row>
    <row r="295" spans="1:82" s="63" customFormat="1" ht="14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</row>
    <row r="296" spans="1:82" s="63" customFormat="1" ht="14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</row>
    <row r="297" spans="1:82" s="63" customFormat="1" ht="14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</row>
    <row r="298" spans="1:82" s="63" customFormat="1" ht="14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</row>
    <row r="299" spans="1:82" s="63" customFormat="1" ht="14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</row>
    <row r="300" spans="1:82" s="63" customFormat="1" ht="14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</row>
    <row r="301" spans="1:82" s="63" customFormat="1" ht="14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</row>
    <row r="302" spans="1:82" s="63" customFormat="1" ht="14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</row>
    <row r="303" spans="1:82" s="63" customFormat="1" ht="14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</row>
    <row r="304" spans="1:82" s="63" customFormat="1" ht="14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</row>
    <row r="305" spans="1:82" s="63" customFormat="1" ht="14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</row>
    <row r="306" spans="1:82" s="63" customFormat="1" ht="14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</row>
    <row r="307" spans="1:82" s="63" customFormat="1" ht="14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</row>
    <row r="308" spans="1:82" s="63" customFormat="1" ht="14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</row>
    <row r="309" spans="1:82" s="63" customFormat="1" ht="14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</row>
    <row r="310" spans="1:82" s="63" customFormat="1" ht="14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</row>
    <row r="311" spans="1:82" s="63" customFormat="1" ht="14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</row>
    <row r="312" spans="1:82" s="63" customFormat="1" ht="14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</row>
    <row r="313" spans="1:82" s="63" customFormat="1" ht="14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</row>
    <row r="314" spans="1:82" s="63" customFormat="1" ht="14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</row>
    <row r="315" spans="1:82" s="63" customFormat="1" ht="14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</row>
    <row r="316" spans="1:82" s="63" customFormat="1" ht="14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</row>
    <row r="317" spans="1:82" s="63" customFormat="1" ht="14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</row>
    <row r="318" spans="1:82" s="63" customFormat="1" ht="14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</row>
    <row r="319" spans="1:82" s="63" customFormat="1" ht="14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</row>
    <row r="320" spans="1:82" s="63" customFormat="1" ht="14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</row>
    <row r="321" spans="1:82" s="63" customFormat="1" ht="14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</row>
    <row r="322" spans="1:82" s="63" customFormat="1" ht="14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</row>
    <row r="323" spans="1:82" s="63" customFormat="1" ht="14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</row>
    <row r="324" spans="1:82" s="63" customFormat="1" ht="14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</row>
    <row r="325" spans="1:82" s="63" customFormat="1" ht="14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</row>
    <row r="326" spans="1:82" s="63" customFormat="1" ht="14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</row>
    <row r="327" spans="1:82" s="63" customFormat="1" ht="14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</row>
    <row r="328" spans="1:82" s="63" customFormat="1" ht="14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</row>
    <row r="329" spans="1:82" s="63" customFormat="1" ht="14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</row>
    <row r="330" spans="1:82" s="63" customFormat="1" ht="14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</row>
    <row r="331" spans="1:82" s="63" customFormat="1" ht="14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</row>
    <row r="332" spans="1:82" s="63" customFormat="1" ht="14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</row>
    <row r="333" spans="1:82" s="63" customFormat="1" ht="14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</row>
    <row r="334" spans="1:82" s="63" customFormat="1" ht="14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</row>
    <row r="335" spans="1:82" s="63" customFormat="1" ht="14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</row>
    <row r="336" spans="1:82" s="63" customFormat="1" ht="14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</row>
    <row r="337" spans="1:82" s="63" customFormat="1" ht="14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</row>
    <row r="338" spans="1:82" s="63" customFormat="1" ht="14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</row>
    <row r="339" spans="1:82" s="63" customFormat="1" ht="14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</row>
    <row r="340" spans="1:82" s="63" customFormat="1" ht="14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</row>
    <row r="341" spans="1:82" s="63" customFormat="1" ht="14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</row>
    <row r="342" spans="1:82" s="63" customFormat="1" ht="14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</row>
    <row r="343" spans="1:82" s="63" customFormat="1" ht="14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</row>
    <row r="344" spans="1:82" s="63" customFormat="1" ht="14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</row>
    <row r="345" spans="1:82" s="63" customFormat="1" ht="14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</row>
    <row r="346" spans="1:82" s="63" customFormat="1" ht="14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</row>
    <row r="347" spans="1:82" s="63" customFormat="1" ht="14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</row>
    <row r="348" spans="1:82" s="63" customFormat="1" ht="14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</row>
    <row r="349" spans="1:82" s="63" customFormat="1" ht="14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</row>
    <row r="350" spans="1:82" s="63" customFormat="1" ht="14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</row>
    <row r="351" spans="1:82" s="63" customFormat="1" ht="14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</row>
    <row r="352" spans="1:82" s="63" customFormat="1" ht="14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</row>
    <row r="353" spans="1:82" s="63" customFormat="1" ht="14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</row>
    <row r="354" spans="1:82" s="63" customFormat="1" ht="14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</row>
    <row r="355" spans="1:82" s="63" customFormat="1" ht="14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</row>
    <row r="356" spans="1:82" s="63" customFormat="1" ht="14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</row>
    <row r="357" spans="1:82" s="63" customFormat="1" ht="14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</row>
    <row r="358" spans="1:82" s="63" customFormat="1" ht="14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</row>
    <row r="359" spans="1:82" s="63" customFormat="1" ht="14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</row>
    <row r="360" spans="1:82" s="63" customFormat="1" ht="14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</row>
    <row r="361" spans="1:82" s="63" customFormat="1" ht="14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</row>
    <row r="362" spans="1:82" s="63" customFormat="1" ht="14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</row>
    <row r="363" spans="1:82" s="63" customFormat="1" ht="14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</row>
    <row r="364" spans="1:82" s="63" customFormat="1" ht="14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</row>
    <row r="365" spans="1:82" s="63" customFormat="1" ht="14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</row>
    <row r="366" spans="1:82" s="63" customFormat="1" ht="14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</row>
    <row r="367" spans="1:82" s="63" customFormat="1" ht="14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</row>
    <row r="368" spans="1:82" s="63" customFormat="1" ht="14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</row>
    <row r="369" spans="1:82" s="63" customFormat="1" ht="14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</row>
    <row r="370" spans="1:82" s="63" customFormat="1" ht="14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</row>
    <row r="371" spans="1:82" s="63" customFormat="1" ht="14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</row>
    <row r="372" spans="1:82" s="63" customFormat="1" ht="14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</row>
    <row r="373" spans="1:82" s="63" customFormat="1" ht="14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</row>
    <row r="374" spans="1:82" s="63" customFormat="1" ht="14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</row>
    <row r="375" spans="1:82" s="63" customFormat="1" ht="14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</row>
    <row r="376" spans="1:82" s="63" customFormat="1" ht="14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</row>
    <row r="377" spans="1:82" s="63" customFormat="1" ht="14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</row>
    <row r="378" spans="1:82" s="63" customFormat="1" ht="14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</row>
    <row r="379" spans="1:82" s="63" customFormat="1" ht="14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</row>
    <row r="380" spans="1:82" s="63" customFormat="1" ht="14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</row>
    <row r="381" spans="1:82" s="63" customFormat="1" ht="14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</row>
    <row r="382" spans="1:82" s="63" customFormat="1" ht="14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</row>
    <row r="383" spans="1:82" s="63" customFormat="1" ht="14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</row>
    <row r="384" spans="1:82" s="63" customFormat="1" ht="14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</row>
    <row r="385" spans="1:82" s="63" customFormat="1" ht="14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</row>
    <row r="386" spans="1:82" s="63" customFormat="1" ht="14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</row>
    <row r="387" spans="1:82" s="63" customFormat="1" ht="14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</row>
    <row r="388" spans="1:82" s="63" customFormat="1" ht="14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</row>
    <row r="389" spans="1:82" s="63" customFormat="1" ht="14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</row>
    <row r="390" spans="1:82" s="63" customFormat="1" ht="14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</row>
    <row r="391" spans="1:82" s="63" customFormat="1" ht="14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</row>
    <row r="392" spans="1:82" s="63" customFormat="1" ht="14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</row>
    <row r="393" spans="1:82" s="63" customFormat="1" ht="14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</row>
    <row r="394" spans="1:82" s="63" customFormat="1" ht="14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</row>
    <row r="395" spans="1:82" s="63" customFormat="1" ht="14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</row>
    <row r="396" spans="1:82" s="63" customFormat="1" ht="14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</row>
    <row r="397" spans="1:82" s="63" customFormat="1" ht="14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</row>
    <row r="398" spans="1:82" s="63" customFormat="1" ht="14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</row>
    <row r="399" spans="1:82" s="63" customFormat="1" ht="14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</row>
    <row r="400" spans="1:82" s="63" customFormat="1" ht="14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</row>
    <row r="401" spans="1:82" s="63" customFormat="1" ht="14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</row>
    <row r="402" spans="1:82" s="63" customFormat="1" ht="14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</row>
    <row r="403" spans="1:82" s="63" customFormat="1" ht="14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</row>
    <row r="404" spans="1:82" s="63" customFormat="1" ht="14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</row>
    <row r="405" spans="1:82" s="63" customFormat="1" ht="14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</row>
    <row r="406" spans="1:82" s="63" customFormat="1" ht="14.25"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</row>
    <row r="407" spans="1:82" s="63" customFormat="1" ht="14.25"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</row>
    <row r="408" spans="1:82" s="63" customFormat="1" ht="14.25"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</row>
    <row r="409" spans="1:82" s="63" customFormat="1" ht="14.25"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</row>
    <row r="410" spans="1:82" s="63" customFormat="1" ht="14.25"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</row>
    <row r="411" spans="1:82" s="63" customFormat="1" ht="14.25"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</row>
    <row r="412" spans="1:82" s="63" customFormat="1" ht="14.25"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</row>
    <row r="413" spans="1:82" s="63" customFormat="1" ht="14.25"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</row>
    <row r="414" spans="1:82" s="63" customFormat="1" ht="14.25"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</row>
    <row r="415" spans="1:82" s="63" customFormat="1" ht="14.25"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</row>
    <row r="416" spans="1:82" s="63" customFormat="1" ht="14.25"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</row>
    <row r="417" spans="11:58" s="63" customFormat="1" ht="14.25"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</row>
    <row r="418" spans="11:58" s="63" customFormat="1" ht="14.25"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</row>
    <row r="419" spans="11:58" s="63" customFormat="1" ht="14.25"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</row>
    <row r="420" spans="11:58" s="63" customFormat="1" ht="14.25"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</row>
    <row r="421" spans="11:58" s="63" customFormat="1" ht="14.25"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</row>
    <row r="422" spans="11:58" s="63" customFormat="1" ht="14.25"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</row>
    <row r="423" spans="11:58" s="63" customFormat="1" ht="14.25"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</row>
    <row r="424" spans="11:58" s="63" customFormat="1" ht="14.25"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</row>
    <row r="425" spans="11:58" s="63" customFormat="1" ht="14.25"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</row>
    <row r="426" spans="11:58" s="63" customFormat="1" ht="14.25"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</row>
    <row r="427" spans="11:58" s="63" customFormat="1" ht="14.25"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</row>
    <row r="428" spans="11:58" s="63" customFormat="1" ht="14.25"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</row>
    <row r="429" spans="11:58" s="63" customFormat="1" ht="14.25"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</row>
    <row r="430" spans="11:58" s="63" customFormat="1" ht="14.25"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</row>
    <row r="431" spans="11:58" s="63" customFormat="1" ht="14.25"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</row>
    <row r="432" spans="11:58" s="63" customFormat="1" ht="14.25"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</row>
    <row r="433" spans="11:58" s="63" customFormat="1" ht="14.25"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</row>
    <row r="434" spans="11:58" s="63" customFormat="1" ht="14.25"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</row>
    <row r="435" spans="11:58" s="63" customFormat="1" ht="14.25"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</row>
    <row r="436" spans="11:58" s="63" customFormat="1" ht="14.25"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</row>
    <row r="437" spans="11:58" s="63" customFormat="1" ht="14.25"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</row>
    <row r="438" spans="11:58" s="63" customFormat="1" ht="14.25"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</row>
    <row r="439" spans="11:58" s="63" customFormat="1" ht="14.25"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</row>
    <row r="440" spans="11:58" s="63" customFormat="1" ht="14.25"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</row>
    <row r="441" spans="11:58" s="63" customFormat="1" ht="14.25"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</row>
    <row r="442" spans="11:58" s="63" customFormat="1" ht="14.25"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</row>
    <row r="443" spans="11:58" s="63" customFormat="1" ht="14.25"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</row>
    <row r="444" spans="11:58" s="63" customFormat="1" ht="14.25"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</row>
    <row r="445" spans="11:58" s="63" customFormat="1" ht="14.25"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</row>
    <row r="446" spans="11:58" s="63" customFormat="1" ht="14.25"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</row>
    <row r="447" spans="11:58" s="63" customFormat="1" ht="14.25"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</row>
    <row r="448" spans="11:58" s="63" customFormat="1" ht="14.25"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</row>
    <row r="449" spans="11:58" s="63" customFormat="1" ht="14.25"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</row>
    <row r="450" spans="11:58" s="63" customFormat="1" ht="14.25"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</row>
    <row r="451" spans="11:58" s="63" customFormat="1" ht="14.25"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</row>
    <row r="452" spans="11:58" s="63" customFormat="1" ht="14.25"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</row>
    <row r="453" spans="11:58" s="63" customFormat="1" ht="14.25"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</row>
    <row r="454" spans="11:58" s="63" customFormat="1" ht="14.25"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</row>
    <row r="455" spans="11:58" s="63" customFormat="1" ht="14.25"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</row>
    <row r="456" spans="11:58" s="63" customFormat="1" ht="14.25"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</row>
    <row r="457" spans="11:58" s="63" customFormat="1" ht="14.25"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</row>
    <row r="458" spans="11:58" s="63" customFormat="1" ht="14.25"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</row>
    <row r="459" spans="11:58" s="63" customFormat="1" ht="14.25"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</row>
    <row r="460" spans="11:58" s="63" customFormat="1" ht="14.25"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</row>
    <row r="461" spans="11:58" s="63" customFormat="1" ht="14.25"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</row>
    <row r="462" spans="11:58" s="63" customFormat="1" ht="14.25"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</row>
    <row r="463" spans="11:58" s="63" customFormat="1" ht="14.25"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</row>
    <row r="464" spans="11:58" s="63" customFormat="1" ht="14.25"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</row>
    <row r="465" spans="11:58" s="63" customFormat="1" ht="14.25"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</row>
    <row r="466" spans="11:58" s="63" customFormat="1" ht="14.25"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</row>
    <row r="467" spans="11:58" s="63" customFormat="1" ht="14.25"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</row>
    <row r="468" spans="11:58" s="63" customFormat="1" ht="14.25"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</row>
    <row r="469" spans="11:58" s="63" customFormat="1" ht="14.25"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</row>
    <row r="470" spans="11:58" s="63" customFormat="1" ht="14.25"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</row>
    <row r="471" spans="11:58" s="63" customFormat="1" ht="14.25"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</row>
    <row r="472" spans="11:58" s="63" customFormat="1" ht="14.25"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</row>
    <row r="473" spans="11:58" s="63" customFormat="1" ht="14.25"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</row>
    <row r="474" spans="11:58" s="63" customFormat="1" ht="14.25"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</row>
    <row r="475" spans="11:58" s="63" customFormat="1" ht="14.25"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</row>
    <row r="476" spans="11:58" s="63" customFormat="1" ht="14.25"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</row>
    <row r="477" spans="11:58" s="63" customFormat="1" ht="14.25"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</row>
    <row r="478" spans="11:58" s="63" customFormat="1" ht="14.25"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</row>
    <row r="479" spans="11:58" s="63" customFormat="1" ht="14.25"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</row>
    <row r="480" spans="11:58" s="63" customFormat="1" ht="14.25"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</row>
    <row r="481" spans="11:58" s="63" customFormat="1" ht="14.25"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</row>
    <row r="482" spans="11:58" s="63" customFormat="1" ht="14.25"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</row>
    <row r="483" spans="11:58" s="63" customFormat="1" ht="14.25"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</row>
    <row r="484" spans="11:58" s="63" customFormat="1" ht="14.25"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</row>
    <row r="485" spans="11:58" s="63" customFormat="1" ht="14.25"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</row>
    <row r="486" spans="11:58" s="63" customFormat="1" ht="14.25"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</row>
    <row r="487" spans="11:58" s="63" customFormat="1" ht="14.25"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</row>
    <row r="488" spans="11:58" s="63" customFormat="1" ht="14.25"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</row>
    <row r="489" spans="11:58" s="63" customFormat="1" ht="14.25"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</row>
    <row r="490" spans="11:58" s="63" customFormat="1" ht="14.25"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</row>
    <row r="491" spans="11:58" s="63" customFormat="1" ht="14.25"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</row>
    <row r="492" spans="11:58" s="63" customFormat="1" ht="14.25"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</row>
    <row r="493" spans="11:58" s="63" customFormat="1" ht="14.25"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</row>
    <row r="494" spans="11:58" s="63" customFormat="1" ht="14.25"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</row>
    <row r="495" spans="11:58" s="63" customFormat="1" ht="14.25"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</row>
    <row r="496" spans="11:58" s="63" customFormat="1" ht="14.25"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</row>
    <row r="497" spans="11:58" s="63" customFormat="1" ht="14.25"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</row>
    <row r="498" spans="11:58" s="63" customFormat="1" ht="14.25"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</row>
    <row r="499" spans="11:58" s="63" customFormat="1" ht="14.25"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</row>
    <row r="500" spans="11:58" s="63" customFormat="1" ht="14.25"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</row>
    <row r="501" spans="11:58" s="63" customFormat="1" ht="14.25"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</row>
    <row r="502" spans="11:58" s="63" customFormat="1" ht="14.25"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</row>
    <row r="503" spans="11:58" s="63" customFormat="1" ht="14.25"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</row>
    <row r="504" spans="11:58" s="63" customFormat="1" ht="14.25"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</row>
    <row r="505" spans="11:58" s="63" customFormat="1" ht="14.25"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</row>
    <row r="506" spans="11:58" s="63" customFormat="1" ht="14.25"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</row>
    <row r="507" spans="11:58" s="63" customFormat="1" ht="14.25"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</row>
    <row r="508" spans="11:58" s="63" customFormat="1" ht="14.25"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</row>
    <row r="509" spans="11:58" s="63" customFormat="1" ht="14.25"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</row>
    <row r="510" spans="11:58" s="63" customFormat="1" ht="14.25"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</row>
    <row r="511" spans="11:58" s="63" customFormat="1" ht="14.25"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</row>
    <row r="512" spans="11:58" s="63" customFormat="1" ht="14.25"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</row>
    <row r="513" spans="11:58" s="63" customFormat="1" ht="14.25"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</row>
    <row r="514" spans="11:58" s="63" customFormat="1" ht="14.25"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</row>
    <row r="515" spans="11:58" s="63" customFormat="1" ht="14.25"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</row>
    <row r="516" spans="11:58" s="63" customFormat="1" ht="14.25"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</row>
    <row r="517" spans="11:58" s="63" customFormat="1" ht="14.25"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</row>
    <row r="518" spans="11:58" s="63" customFormat="1" ht="14.25"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</row>
    <row r="519" spans="11:58" s="63" customFormat="1" ht="14.25"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</row>
    <row r="520" spans="11:58" s="63" customFormat="1" ht="14.25"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</row>
    <row r="521" spans="11:58" s="63" customFormat="1" ht="14.25"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</row>
    <row r="522" spans="11:58" s="63" customFormat="1" ht="14.25"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</row>
    <row r="523" spans="11:58" s="63" customFormat="1" ht="14.25"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</row>
    <row r="524" spans="11:58" s="63" customFormat="1" ht="14.25"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</row>
    <row r="525" spans="11:58" s="63" customFormat="1" ht="14.25"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</row>
    <row r="526" spans="11:58" s="63" customFormat="1" ht="14.25"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</row>
    <row r="527" spans="11:58" s="63" customFormat="1" ht="14.25"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</row>
    <row r="528" spans="11:58" s="63" customFormat="1" ht="14.25"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</row>
    <row r="529" spans="11:58" s="63" customFormat="1" ht="14.25"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</row>
    <row r="530" spans="11:58" s="63" customFormat="1" ht="14.25"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</row>
    <row r="531" spans="11:58" s="63" customFormat="1" ht="14.25"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</row>
    <row r="532" spans="11:58" s="63" customFormat="1" ht="14.25"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</row>
    <row r="533" spans="11:58" s="63" customFormat="1" ht="14.25"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</row>
    <row r="534" spans="11:58" s="63" customFormat="1" ht="14.25"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</row>
    <row r="535" spans="11:58" s="63" customFormat="1" ht="14.25"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</row>
    <row r="536" spans="11:58" s="63" customFormat="1" ht="14.25"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</row>
    <row r="537" spans="11:58" s="63" customFormat="1" ht="14.25"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</row>
    <row r="538" spans="11:58" s="63" customFormat="1" ht="14.25"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</row>
    <row r="539" spans="11:58" s="63" customFormat="1" ht="14.25"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</row>
    <row r="540" spans="11:58" s="63" customFormat="1" ht="14.25"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</row>
    <row r="541" spans="11:58" s="63" customFormat="1" ht="14.25"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</row>
    <row r="542" spans="11:58" s="63" customFormat="1" ht="14.25"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</row>
    <row r="543" spans="11:58" s="63" customFormat="1" ht="14.25"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</row>
    <row r="544" spans="11:58" s="63" customFormat="1" ht="14.25"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</row>
    <row r="545" spans="11:58" s="63" customFormat="1" ht="14.25"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</row>
    <row r="546" spans="11:58" s="63" customFormat="1" ht="14.25"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</row>
    <row r="547" spans="11:58" s="63" customFormat="1" ht="14.25"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</row>
    <row r="548" spans="11:58" s="63" customFormat="1" ht="14.25"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</row>
    <row r="549" spans="11:58" s="63" customFormat="1" ht="14.25"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</row>
    <row r="550" spans="11:58" s="63" customFormat="1" ht="14.25"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</row>
    <row r="551" spans="11:58" s="63" customFormat="1" ht="14.25"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</row>
    <row r="552" spans="11:58" s="63" customFormat="1" ht="14.25"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</row>
    <row r="553" spans="11:58" s="63" customFormat="1" ht="14.25"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</row>
    <row r="554" spans="11:58" s="63" customFormat="1" ht="14.25"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</row>
    <row r="555" spans="11:58" s="63" customFormat="1" ht="14.25"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</row>
    <row r="556" spans="11:58" s="63" customFormat="1" ht="14.25"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</row>
    <row r="557" spans="11:58" s="63" customFormat="1" ht="14.25"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</row>
    <row r="558" spans="11:58" s="63" customFormat="1" ht="14.25"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</row>
    <row r="559" spans="11:58" s="63" customFormat="1" ht="14.25"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</row>
    <row r="560" spans="11:58" s="63" customFormat="1" ht="14.25"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</row>
    <row r="561" spans="11:58" s="63" customFormat="1" ht="14.25"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</row>
    <row r="562" spans="11:58" s="63" customFormat="1" ht="14.25"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</row>
    <row r="563" spans="11:58" s="63" customFormat="1" ht="14.25"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</row>
    <row r="564" spans="11:58" s="63" customFormat="1" ht="14.25"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</row>
    <row r="565" spans="11:58" s="63" customFormat="1" ht="14.25"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</row>
    <row r="566" spans="11:58" s="63" customFormat="1" ht="14.25"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</row>
    <row r="567" spans="11:58" s="63" customFormat="1" ht="14.25"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</row>
    <row r="568" spans="11:58" s="63" customFormat="1" ht="14.25"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</row>
    <row r="569" spans="11:58" s="63" customFormat="1" ht="14.25"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</row>
    <row r="570" spans="11:58" s="63" customFormat="1" ht="14.25"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</row>
    <row r="571" spans="11:58" s="63" customFormat="1" ht="14.25"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</row>
    <row r="572" spans="11:58" s="63" customFormat="1" ht="14.25"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</row>
    <row r="573" spans="11:58" s="63" customFormat="1" ht="14.25"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</row>
    <row r="574" spans="11:58" s="63" customFormat="1" ht="14.25"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</row>
    <row r="575" spans="11:58" s="63" customFormat="1" ht="14.25"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</row>
    <row r="576" spans="11:58" s="63" customFormat="1" ht="14.25"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</row>
    <row r="577" spans="11:58" s="63" customFormat="1" ht="14.25"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</row>
    <row r="578" spans="11:58" s="63" customFormat="1" ht="14.25"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</row>
    <row r="579" spans="11:58" s="63" customFormat="1" ht="14.25"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</row>
    <row r="580" spans="11:58" s="63" customFormat="1" ht="14.25"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</row>
    <row r="581" spans="11:58" s="63" customFormat="1" ht="14.25"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</row>
    <row r="582" spans="11:58" s="63" customFormat="1" ht="14.25"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</row>
    <row r="583" spans="11:58" s="63" customFormat="1" ht="14.25"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</row>
    <row r="584" spans="11:58" s="63" customFormat="1" ht="14.25"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</row>
    <row r="585" spans="11:58" s="63" customFormat="1" ht="14.25"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</row>
    <row r="586" spans="11:58" s="63" customFormat="1" ht="14.25"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</row>
    <row r="587" spans="11:58" s="63" customFormat="1" ht="14.25"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</row>
    <row r="588" spans="11:58" s="63" customFormat="1" ht="14.25"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</row>
    <row r="589" spans="11:58" s="63" customFormat="1" ht="14.25"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</row>
    <row r="590" spans="11:58" s="63" customFormat="1" ht="14.25"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</row>
    <row r="591" spans="11:58" s="63" customFormat="1" ht="14.25"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</row>
    <row r="592" spans="11:58" s="63" customFormat="1" ht="14.25"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</row>
    <row r="593" spans="11:58" s="63" customFormat="1" ht="14.25"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</row>
    <row r="594" spans="11:58" s="63" customFormat="1" ht="14.25"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</row>
    <row r="595" spans="11:58" s="63" customFormat="1" ht="14.25"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</row>
    <row r="596" spans="11:58" s="63" customFormat="1" ht="14.25"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</row>
    <row r="597" spans="11:58" s="63" customFormat="1" ht="14.25"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</row>
    <row r="598" spans="11:58" s="63" customFormat="1" ht="14.25"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</row>
    <row r="599" spans="11:58" s="63" customFormat="1" ht="14.25"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</row>
    <row r="600" spans="11:58" s="63" customFormat="1" ht="14.25"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</row>
    <row r="601" spans="11:58" s="63" customFormat="1" ht="14.25"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</row>
    <row r="602" spans="11:58" s="63" customFormat="1" ht="14.25"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</row>
    <row r="603" spans="11:58" s="63" customFormat="1" ht="14.25"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</row>
    <row r="604" spans="11:58" s="63" customFormat="1" ht="14.25"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</row>
    <row r="605" spans="11:58" s="63" customFormat="1" ht="14.25"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</row>
    <row r="606" spans="11:58" s="63" customFormat="1" ht="14.25"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</row>
    <row r="607" spans="11:58" s="63" customFormat="1" ht="14.25"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</row>
    <row r="608" spans="11:58" s="63" customFormat="1" ht="14.25"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</row>
    <row r="609" spans="11:58" s="63" customFormat="1" ht="14.25"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</row>
    <row r="610" spans="11:58" s="63" customFormat="1" ht="14.25"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</row>
    <row r="611" spans="11:58" s="63" customFormat="1" ht="14.25"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</row>
    <row r="612" spans="11:58" s="63" customFormat="1" ht="14.25"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</row>
    <row r="613" spans="11:58" s="63" customFormat="1" ht="14.25"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</row>
    <row r="614" spans="11:58" s="63" customFormat="1" ht="14.25"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</row>
    <row r="615" spans="11:58" s="63" customFormat="1" ht="14.25"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</row>
    <row r="616" spans="11:58" s="63" customFormat="1" ht="14.25"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</row>
    <row r="617" spans="11:58" s="63" customFormat="1" ht="14.25"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</row>
    <row r="618" spans="11:58" s="63" customFormat="1" ht="14.25"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</row>
    <row r="619" spans="11:58" s="63" customFormat="1" ht="14.25"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</row>
    <row r="620" spans="11:58" s="63" customFormat="1" ht="14.25"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</row>
    <row r="621" spans="11:58" s="63" customFormat="1" ht="14.25"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</row>
    <row r="622" spans="11:58" s="63" customFormat="1" ht="14.25"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</row>
    <row r="623" spans="11:58" s="63" customFormat="1" ht="14.25"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</row>
    <row r="624" spans="11:58" s="63" customFormat="1" ht="14.25"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</row>
    <row r="625" spans="11:58" s="63" customFormat="1" ht="14.25"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</row>
    <row r="626" spans="11:58" s="63" customFormat="1" ht="14.25"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</row>
    <row r="627" spans="11:58" s="63" customFormat="1" ht="14.25"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</row>
    <row r="628" spans="11:58" s="63" customFormat="1" ht="14.25"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</row>
    <row r="629" spans="11:58" s="63" customFormat="1" ht="14.25"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</row>
    <row r="630" spans="11:58" s="63" customFormat="1" ht="14.25"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</row>
    <row r="631" spans="11:58" s="63" customFormat="1" ht="14.25"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</row>
    <row r="632" spans="11:58" s="63" customFormat="1" ht="14.25"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</row>
    <row r="633" spans="11:58" s="63" customFormat="1" ht="14.25"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</row>
    <row r="634" spans="11:58" s="63" customFormat="1" ht="14.25"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</row>
    <row r="635" spans="11:58" s="63" customFormat="1" ht="14.25"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</row>
    <row r="636" spans="11:58" s="63" customFormat="1" ht="14.25"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</row>
    <row r="637" spans="11:58" s="63" customFormat="1" ht="14.25"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</row>
    <row r="638" spans="11:58" s="63" customFormat="1" ht="14.25"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</row>
    <row r="639" spans="11:58" s="63" customFormat="1" ht="14.25"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</row>
    <row r="640" spans="11:58" s="63" customFormat="1" ht="14.25"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</row>
    <row r="641" spans="11:58" s="63" customFormat="1" ht="14.25"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</row>
    <row r="642" spans="11:58" s="63" customFormat="1" ht="14.25"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</row>
    <row r="643" spans="11:58" s="63" customFormat="1" ht="14.25"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</row>
    <row r="644" spans="11:58" s="63" customFormat="1" ht="14.25"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</row>
    <row r="645" spans="11:58" s="63" customFormat="1" ht="14.25"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</row>
    <row r="646" spans="11:58" s="63" customFormat="1" ht="14.25"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</row>
    <row r="647" spans="11:58" s="63" customFormat="1" ht="14.25"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</row>
    <row r="648" spans="11:58" s="63" customFormat="1" ht="14.25"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</row>
    <row r="649" spans="11:58" s="63" customFormat="1" ht="14.25"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</row>
    <row r="650" spans="11:58" s="63" customFormat="1" ht="14.25"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</row>
    <row r="651" spans="11:58" s="63" customFormat="1" ht="14.25"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</row>
    <row r="652" spans="11:58" s="63" customFormat="1" ht="14.25"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</row>
    <row r="653" spans="11:58" s="63" customFormat="1" ht="14.25"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</row>
    <row r="654" spans="11:58" s="63" customFormat="1" ht="14.25"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</row>
    <row r="655" spans="11:58" s="63" customFormat="1" ht="14.25"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</row>
    <row r="656" spans="11:58" s="63" customFormat="1" ht="14.25"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</row>
    <row r="657" spans="11:58" s="63" customFormat="1" ht="14.25"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</row>
    <row r="658" spans="11:58" s="63" customFormat="1" ht="14.25"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</row>
    <row r="659" spans="11:58" s="63" customFormat="1" ht="14.25"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</row>
    <row r="660" spans="11:58" s="63" customFormat="1" ht="14.25"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</row>
    <row r="661" spans="11:58" s="63" customFormat="1" ht="14.25"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</row>
    <row r="662" spans="11:58" s="63" customFormat="1" ht="14.25"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</row>
    <row r="663" spans="11:58" s="63" customFormat="1" ht="14.25"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</row>
    <row r="664" spans="11:58" s="63" customFormat="1" ht="14.25"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</row>
    <row r="665" spans="11:58" s="63" customFormat="1" ht="14.25"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</row>
    <row r="666" spans="11:58" s="63" customFormat="1" ht="14.25"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</row>
    <row r="667" spans="11:58" s="63" customFormat="1" ht="14.25"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</row>
    <row r="668" spans="11:58" s="63" customFormat="1" ht="14.25"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</row>
    <row r="669" spans="11:58" s="63" customFormat="1" ht="14.25"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</row>
    <row r="670" spans="11:58" s="63" customFormat="1" ht="14.25"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</row>
    <row r="671" spans="11:58" s="63" customFormat="1" ht="14.25"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</row>
    <row r="672" spans="11:58" s="63" customFormat="1" ht="14.25"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</row>
    <row r="673" spans="11:58" s="63" customFormat="1" ht="14.25"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</row>
    <row r="674" spans="11:58" s="63" customFormat="1" ht="14.25"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</row>
    <row r="675" spans="11:58" s="63" customFormat="1" ht="14.25"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</row>
    <row r="676" spans="11:58" s="63" customFormat="1" ht="14.25"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</row>
    <row r="677" spans="11:58" s="63" customFormat="1" ht="14.25"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</row>
    <row r="678" spans="11:58" s="63" customFormat="1" ht="14.25"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</row>
    <row r="679" spans="11:58" s="63" customFormat="1" ht="14.25"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</row>
    <row r="680" spans="11:58" s="63" customFormat="1" ht="14.25"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</row>
    <row r="681" spans="11:58" s="63" customFormat="1" ht="14.25"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</row>
    <row r="682" spans="11:58" s="63" customFormat="1" ht="14.25"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</row>
    <row r="683" spans="11:58" s="63" customFormat="1" ht="14.25"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</row>
    <row r="684" spans="11:58" s="63" customFormat="1" ht="14.25"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</row>
    <row r="685" spans="11:58" s="63" customFormat="1" ht="14.25"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</row>
    <row r="686" spans="11:58" s="63" customFormat="1" ht="14.25"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</row>
    <row r="687" spans="11:58" s="63" customFormat="1" ht="14.25"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</row>
    <row r="688" spans="11:58" s="63" customFormat="1" ht="14.25"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</row>
    <row r="689" spans="11:58" s="63" customFormat="1" ht="14.25"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</row>
    <row r="690" spans="11:58" s="63" customFormat="1" ht="14.25"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</row>
    <row r="691" spans="11:58" s="63" customFormat="1" ht="14.25"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</row>
    <row r="692" spans="11:58" s="63" customFormat="1" ht="14.25"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</row>
    <row r="693" spans="11:58" s="63" customFormat="1" ht="14.25"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</row>
    <row r="694" spans="11:58" s="63" customFormat="1" ht="14.25"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</row>
    <row r="695" spans="11:58" s="63" customFormat="1" ht="14.25"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</row>
    <row r="696" spans="11:58" s="63" customFormat="1" ht="14.25"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</row>
    <row r="697" spans="11:58" s="63" customFormat="1" ht="14.25"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</row>
    <row r="698" spans="11:58" s="63" customFormat="1" ht="14.25"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</row>
    <row r="699" spans="11:58" s="63" customFormat="1" ht="14.25"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</row>
    <row r="700" spans="11:58" s="63" customFormat="1" ht="14.25"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</row>
    <row r="701" spans="11:58" s="63" customFormat="1" ht="14.25"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</row>
    <row r="702" spans="11:58" s="63" customFormat="1" ht="14.25"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</row>
    <row r="703" spans="11:58" s="63" customFormat="1" ht="14.25"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</row>
    <row r="704" spans="11:58" s="63" customFormat="1" ht="14.25"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</row>
    <row r="705" spans="11:58" s="63" customFormat="1" ht="14.25"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</row>
    <row r="706" spans="11:58" s="63" customFormat="1" ht="14.25"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</row>
    <row r="707" spans="11:58" s="63" customFormat="1" ht="14.25"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</row>
    <row r="708" spans="11:58" s="63" customFormat="1" ht="14.25"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</row>
    <row r="709" spans="11:58" s="63" customFormat="1" ht="14.25"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</row>
    <row r="710" spans="11:58" s="63" customFormat="1" ht="14.25"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</row>
    <row r="711" spans="11:58" s="63" customFormat="1" ht="14.25"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</row>
    <row r="712" spans="11:58" s="63" customFormat="1" ht="14.25"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</row>
    <row r="713" spans="11:58" s="63" customFormat="1" ht="14.25"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</row>
    <row r="714" spans="11:58" s="63" customFormat="1" ht="14.25"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</row>
    <row r="715" spans="11:58" s="63" customFormat="1" ht="14.25"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</row>
    <row r="716" spans="11:58" s="63" customFormat="1" ht="14.25"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</row>
    <row r="717" spans="11:58" s="63" customFormat="1" ht="14.25"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</row>
    <row r="718" spans="11:58" s="63" customFormat="1" ht="14.25"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</row>
    <row r="719" spans="11:58" s="63" customFormat="1" ht="14.25"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</row>
    <row r="720" spans="11:58" s="63" customFormat="1" ht="14.25"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</row>
    <row r="721" spans="11:58" s="63" customFormat="1" ht="14.25"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</row>
    <row r="722" spans="11:58" s="63" customFormat="1" ht="14.25"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</row>
    <row r="723" spans="11:58" s="63" customFormat="1" ht="14.25"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</row>
    <row r="724" spans="11:58" s="63" customFormat="1" ht="14.25"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</row>
    <row r="725" spans="11:58" s="63" customFormat="1" ht="14.25"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</row>
    <row r="726" spans="11:58" s="63" customFormat="1" ht="14.25"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</row>
    <row r="727" spans="11:58" s="63" customFormat="1" ht="14.25"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</row>
    <row r="728" spans="11:58" s="63" customFormat="1" ht="14.25"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</row>
    <row r="729" spans="11:58" s="63" customFormat="1" ht="14.25"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</row>
    <row r="730" spans="11:58" s="63" customFormat="1" ht="14.25"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</row>
    <row r="731" spans="11:58" s="63" customFormat="1" ht="14.25"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</row>
    <row r="732" spans="11:58" s="63" customFormat="1" ht="14.25"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</row>
    <row r="733" spans="11:58" s="63" customFormat="1" ht="14.25"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</row>
    <row r="734" spans="11:58" s="63" customFormat="1" ht="14.25"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</row>
    <row r="735" spans="11:58" s="63" customFormat="1" ht="14.25"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</row>
    <row r="736" spans="11:58" s="63" customFormat="1" ht="14.25"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</row>
    <row r="737" spans="11:58" s="63" customFormat="1" ht="14.25"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</row>
    <row r="738" spans="11:58" s="63" customFormat="1" ht="14.25"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</row>
    <row r="739" spans="11:58" s="63" customFormat="1" ht="14.25"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</row>
    <row r="740" spans="11:58" s="63" customFormat="1" ht="14.25"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</row>
    <row r="741" spans="11:58" s="63" customFormat="1" ht="14.25"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</row>
    <row r="742" spans="11:58" s="63" customFormat="1" ht="14.25"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</row>
    <row r="743" spans="11:58" s="63" customFormat="1" ht="14.25"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</row>
    <row r="744" spans="11:58" s="63" customFormat="1" ht="14.25"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</row>
    <row r="745" spans="11:58" s="63" customFormat="1" ht="14.25"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</row>
    <row r="746" spans="11:58" s="63" customFormat="1" ht="14.25"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</row>
    <row r="747" spans="11:58" s="63" customFormat="1" ht="14.25"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</row>
    <row r="748" spans="11:58" s="63" customFormat="1" ht="14.25"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</row>
    <row r="749" spans="11:58" s="63" customFormat="1" ht="14.25"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</row>
    <row r="750" spans="11:58" s="63" customFormat="1" ht="14.25"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</row>
    <row r="751" spans="11:58" s="63" customFormat="1" ht="14.25"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</row>
    <row r="752" spans="11:58" s="63" customFormat="1" ht="14.25"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</row>
    <row r="753" spans="11:58" s="63" customFormat="1" ht="14.25"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</row>
    <row r="754" spans="11:58" s="63" customFormat="1" ht="14.25"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</row>
    <row r="755" spans="11:58" s="63" customFormat="1" ht="14.25"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</row>
    <row r="756" spans="11:58" s="63" customFormat="1" ht="14.25"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</row>
    <row r="757" spans="11:58" s="63" customFormat="1" ht="14.25"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</row>
    <row r="758" spans="11:58" s="63" customFormat="1" ht="14.25"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</row>
    <row r="759" spans="11:58" s="63" customFormat="1" ht="14.25"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</row>
    <row r="760" spans="11:58" s="63" customFormat="1" ht="14.25"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</row>
    <row r="761" spans="11:58" s="63" customFormat="1" ht="14.25"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</row>
    <row r="762" spans="11:58" s="63" customFormat="1" ht="14.25"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</row>
    <row r="763" spans="11:58" s="63" customFormat="1" ht="14.25"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</row>
    <row r="764" spans="11:58" s="63" customFormat="1" ht="14.25"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</row>
    <row r="765" spans="11:58" s="63" customFormat="1" ht="14.25"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</row>
    <row r="766" spans="11:58" s="63" customFormat="1" ht="14.25"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</row>
    <row r="767" spans="11:58" s="63" customFormat="1" ht="14.25"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</row>
    <row r="768" spans="11:58" s="63" customFormat="1" ht="14.25"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</row>
    <row r="769" spans="11:58" s="63" customFormat="1" ht="14.25"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</row>
    <row r="770" spans="11:58" s="63" customFormat="1" ht="14.25"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</row>
    <row r="771" spans="11:58" s="63" customFormat="1" ht="14.25"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</row>
    <row r="772" spans="11:58" s="63" customFormat="1" ht="14.25"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</row>
    <row r="773" spans="11:58" s="63" customFormat="1" ht="14.25"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</row>
    <row r="774" spans="11:58" s="63" customFormat="1" ht="14.25"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</row>
    <row r="775" spans="11:58" s="63" customFormat="1" ht="14.25"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</row>
    <row r="776" spans="11:58" s="63" customFormat="1" ht="14.25"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</row>
    <row r="777" spans="11:58" s="63" customFormat="1" ht="14.25"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</row>
    <row r="778" spans="11:58" s="63" customFormat="1" ht="14.25"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</row>
    <row r="779" spans="11:58" s="63" customFormat="1" ht="14.25"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</row>
    <row r="780" spans="11:58" s="63" customFormat="1" ht="14.25"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</row>
    <row r="781" spans="11:58" s="63" customFormat="1" ht="14.25"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</row>
    <row r="782" spans="11:58" s="63" customFormat="1" ht="14.25"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</row>
    <row r="783" spans="11:58" s="63" customFormat="1" ht="14.25"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</row>
    <row r="784" spans="11:58" s="63" customFormat="1" ht="14.25"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</row>
    <row r="785" spans="11:58" s="63" customFormat="1" ht="14.25"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</row>
    <row r="786" spans="11:58" s="63" customFormat="1" ht="14.25"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</row>
    <row r="787" spans="11:58" s="63" customFormat="1" ht="14.25"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</row>
    <row r="788" spans="11:58" s="63" customFormat="1" ht="14.25"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</row>
    <row r="789" spans="11:58" s="63" customFormat="1" ht="14.25"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</row>
    <row r="790" spans="11:58" s="63" customFormat="1" ht="14.25"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</row>
    <row r="791" spans="11:58" s="63" customFormat="1" ht="14.25"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</row>
    <row r="792" spans="11:58" s="63" customFormat="1" ht="14.25"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</row>
    <row r="793" spans="11:58" s="63" customFormat="1" ht="14.25"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</row>
    <row r="794" spans="11:58" s="63" customFormat="1" ht="14.25"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</row>
    <row r="795" spans="11:58" s="63" customFormat="1" ht="14.25"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</row>
    <row r="796" spans="11:58" s="63" customFormat="1" ht="14.25"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</row>
    <row r="797" spans="11:58" s="63" customFormat="1" ht="14.25"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</row>
    <row r="798" spans="11:58" s="63" customFormat="1" ht="14.25"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</row>
    <row r="799" spans="11:58" s="63" customFormat="1" ht="14.25"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</row>
    <row r="800" spans="11:58" s="63" customFormat="1" ht="14.25"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</row>
    <row r="801" spans="11:58" s="63" customFormat="1" ht="14.25"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</row>
    <row r="802" spans="11:58" s="63" customFormat="1" ht="14.25"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</row>
    <row r="803" spans="11:58" s="63" customFormat="1" ht="14.25"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</row>
    <row r="804" spans="11:58" s="63" customFormat="1" ht="14.25"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</row>
    <row r="805" spans="11:58" s="63" customFormat="1" ht="14.25"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</row>
    <row r="806" spans="11:58" s="63" customFormat="1" ht="14.25"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</row>
    <row r="807" spans="11:58" s="63" customFormat="1" ht="14.25"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</row>
    <row r="808" spans="11:58" s="63" customFormat="1" ht="14.25"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</row>
    <row r="809" spans="11:58" s="63" customFormat="1" ht="14.25"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</row>
    <row r="810" spans="11:58" s="63" customFormat="1" ht="14.25"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</row>
    <row r="811" spans="11:58" s="63" customFormat="1" ht="14.25"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</row>
    <row r="812" spans="11:58" s="63" customFormat="1" ht="14.25"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</row>
    <row r="813" spans="11:58" s="63" customFormat="1" ht="14.25"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</row>
    <row r="814" spans="11:58" s="63" customFormat="1" ht="14.25"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</row>
    <row r="815" spans="11:58" s="63" customFormat="1" ht="14.25"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</row>
    <row r="816" spans="11:58" s="63" customFormat="1" ht="14.25"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</row>
    <row r="817" spans="11:58" s="63" customFormat="1" ht="14.25"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</row>
    <row r="818" spans="11:58" s="63" customFormat="1" ht="14.25"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</row>
    <row r="819" spans="11:58" s="63" customFormat="1" ht="14.25"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</row>
    <row r="820" spans="11:58" s="63" customFormat="1" ht="14.25"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</row>
    <row r="821" spans="11:58" s="63" customFormat="1" ht="14.25"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</row>
    <row r="822" spans="11:58" s="63" customFormat="1" ht="14.25"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</row>
    <row r="823" spans="11:58" s="63" customFormat="1" ht="14.25"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</row>
    <row r="824" spans="11:58" s="63" customFormat="1" ht="14.25"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</row>
    <row r="825" spans="11:58" s="63" customFormat="1" ht="14.25"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</row>
    <row r="826" spans="11:58" s="63" customFormat="1" ht="14.25"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</row>
    <row r="827" spans="11:58" s="63" customFormat="1" ht="14.25"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</row>
    <row r="828" spans="11:58" s="63" customFormat="1" ht="14.25"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</row>
    <row r="829" spans="11:58" s="63" customFormat="1" ht="14.25"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</row>
    <row r="830" spans="11:58" s="63" customFormat="1" ht="14.25"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</row>
    <row r="831" spans="11:58" s="63" customFormat="1" ht="14.25"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</row>
    <row r="832" spans="11:58" s="63" customFormat="1" ht="14.25"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</row>
    <row r="833" spans="11:58" s="63" customFormat="1" ht="14.25"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</row>
    <row r="834" spans="11:58" s="63" customFormat="1" ht="14.25"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</row>
    <row r="835" spans="11:58" s="63" customFormat="1" ht="14.25"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</row>
    <row r="836" spans="11:58" s="63" customFormat="1" ht="14.25"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</row>
    <row r="837" spans="11:58" s="63" customFormat="1" ht="14.25"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</row>
    <row r="838" spans="11:58" s="63" customFormat="1" ht="14.25"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</row>
    <row r="839" spans="11:58" s="63" customFormat="1" ht="14.25"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</row>
    <row r="840" spans="11:58" s="63" customFormat="1" ht="14.25"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</row>
    <row r="841" spans="11:58" s="63" customFormat="1" ht="14.25"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</row>
    <row r="842" spans="11:58" s="63" customFormat="1" ht="14.25"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</row>
    <row r="843" spans="11:58" s="63" customFormat="1" ht="14.25"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</row>
    <row r="844" spans="11:58" s="63" customFormat="1" ht="14.25"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</row>
    <row r="845" spans="11:58" s="63" customFormat="1" ht="14.25"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</row>
    <row r="846" spans="11:58" s="63" customFormat="1" ht="14.25"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</row>
    <row r="847" spans="11:58" s="63" customFormat="1" ht="14.25"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</row>
    <row r="848" spans="11:58" s="63" customFormat="1" ht="14.25"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</row>
    <row r="849" spans="11:58" s="63" customFormat="1" ht="14.25"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</row>
    <row r="850" spans="11:58" s="63" customFormat="1" ht="14.25"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</row>
    <row r="851" spans="11:58" s="63" customFormat="1" ht="14.25"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</row>
    <row r="852" spans="11:58" s="63" customFormat="1" ht="14.25"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</row>
    <row r="853" spans="11:58" s="63" customFormat="1" ht="14.25"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</row>
    <row r="854" spans="11:58" s="63" customFormat="1" ht="14.25"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</row>
    <row r="855" spans="11:58" s="63" customFormat="1" ht="14.25"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</row>
    <row r="856" spans="11:58" s="63" customFormat="1" ht="14.25"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</row>
    <row r="857" spans="11:58" s="63" customFormat="1" ht="14.25"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</row>
    <row r="858" spans="11:58" s="63" customFormat="1" ht="14.25"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</row>
    <row r="859" spans="11:58" s="63" customFormat="1" ht="14.25"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</row>
    <row r="860" spans="11:58" s="63" customFormat="1" ht="14.25"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</row>
    <row r="861" spans="11:58" s="63" customFormat="1" ht="14.25"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</row>
    <row r="862" spans="11:58" s="63" customFormat="1" ht="14.25"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</row>
    <row r="863" spans="11:58" s="63" customFormat="1" ht="14.25"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</row>
    <row r="864" spans="11:58" s="63" customFormat="1" ht="14.25"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</row>
    <row r="865" spans="11:58" s="63" customFormat="1" ht="14.25"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</row>
    <row r="866" spans="11:58" s="63" customFormat="1" ht="14.25"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</row>
    <row r="867" spans="11:58" s="63" customFormat="1" ht="14.25"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</row>
    <row r="868" spans="11:58" s="63" customFormat="1" ht="14.25"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</row>
    <row r="869" spans="11:58" s="63" customFormat="1" ht="14.25"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</row>
    <row r="870" spans="11:58" s="63" customFormat="1" ht="14.25"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</row>
    <row r="871" spans="11:58" s="63" customFormat="1" ht="14.25"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</row>
    <row r="872" spans="11:58" s="63" customFormat="1" ht="14.25"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</row>
    <row r="873" spans="11:58" s="63" customFormat="1" ht="14.25"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</row>
    <row r="874" spans="11:58" s="63" customFormat="1" ht="14.25"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</row>
    <row r="875" spans="11:58" s="63" customFormat="1" ht="14.25"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</row>
    <row r="876" spans="11:58" s="63" customFormat="1" ht="14.25"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</row>
    <row r="877" spans="11:58" s="63" customFormat="1" ht="14.25"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</row>
    <row r="878" spans="11:58" s="63" customFormat="1" ht="14.25"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</row>
    <row r="879" spans="11:58" s="63" customFormat="1" ht="14.25"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</row>
    <row r="880" spans="11:58" s="63" customFormat="1" ht="14.25"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</row>
    <row r="881" spans="11:58" s="63" customFormat="1" ht="14.25"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</row>
    <row r="882" spans="11:58" s="63" customFormat="1" ht="14.25"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</row>
    <row r="883" spans="11:58" s="63" customFormat="1" ht="14.25"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</row>
    <row r="884" spans="11:58" s="63" customFormat="1" ht="14.25"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</row>
    <row r="885" spans="11:58" s="63" customFormat="1" ht="14.25"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</row>
    <row r="886" spans="11:58" s="63" customFormat="1" ht="14.25"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</row>
    <row r="887" spans="11:58" s="63" customFormat="1" ht="14.25"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</row>
    <row r="888" spans="11:58" s="63" customFormat="1" ht="14.25"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</row>
    <row r="889" spans="11:58" s="63" customFormat="1" ht="14.25"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</row>
    <row r="890" spans="11:58" s="63" customFormat="1" ht="14.25"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</row>
    <row r="891" spans="11:58" s="63" customFormat="1" ht="14.25"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</row>
    <row r="892" spans="11:58" s="63" customFormat="1" ht="14.25"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</row>
    <row r="893" spans="11:58" s="63" customFormat="1" ht="14.25"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</row>
    <row r="894" spans="11:58" s="63" customFormat="1" ht="14.25"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</row>
    <row r="895" spans="11:58" s="63" customFormat="1" ht="14.25"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</row>
    <row r="896" spans="11:58" s="63" customFormat="1" ht="14.25"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</row>
    <row r="897" spans="11:58" s="63" customFormat="1" ht="14.25"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</row>
    <row r="898" spans="11:58" s="63" customFormat="1" ht="14.25"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</row>
    <row r="899" spans="11:58" s="63" customFormat="1" ht="14.25"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</row>
    <row r="900" spans="11:58" s="63" customFormat="1" ht="14.25"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</row>
    <row r="901" spans="11:58" s="63" customFormat="1" ht="14.25"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</row>
    <row r="902" spans="11:58" s="63" customFormat="1" ht="14.25"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</row>
    <row r="903" spans="11:58" s="63" customFormat="1" ht="14.25"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</row>
    <row r="904" spans="11:58" s="63" customFormat="1" ht="14.25"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</row>
    <row r="905" spans="11:58" s="63" customFormat="1" ht="14.25"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</row>
    <row r="906" spans="11:58" s="63" customFormat="1" ht="14.25"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</row>
    <row r="907" spans="11:58" s="63" customFormat="1" ht="14.25"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</row>
    <row r="908" spans="11:58" s="63" customFormat="1" ht="14.25"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</row>
    <row r="909" spans="11:58" s="63" customFormat="1" ht="14.25"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</row>
    <row r="910" spans="11:58" s="63" customFormat="1" ht="14.25"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</row>
    <row r="911" spans="11:58" s="63" customFormat="1" ht="14.25"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</row>
    <row r="912" spans="11:58" s="63" customFormat="1" ht="14.25"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</row>
    <row r="913" spans="11:58" s="63" customFormat="1" ht="14.25"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</row>
    <row r="914" spans="11:58" s="63" customFormat="1" ht="14.25"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</row>
    <row r="915" spans="11:58" s="63" customFormat="1" ht="14.25"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</row>
    <row r="916" spans="11:58" s="63" customFormat="1" ht="14.25"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</row>
    <row r="917" spans="11:58" s="63" customFormat="1" ht="14.25"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</row>
    <row r="918" spans="11:58" s="63" customFormat="1" ht="14.25"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</row>
    <row r="919" spans="11:58" s="63" customFormat="1" ht="14.25"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</row>
    <row r="920" spans="11:58" s="63" customFormat="1" ht="14.25"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</row>
    <row r="921" spans="11:58" s="63" customFormat="1" ht="14.25"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</row>
    <row r="922" spans="11:58" s="63" customFormat="1" ht="14.25"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</row>
    <row r="923" spans="11:58" s="63" customFormat="1" ht="14.25"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</row>
    <row r="924" spans="11:58" s="63" customFormat="1" ht="14.25"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</row>
    <row r="925" spans="11:58" s="63" customFormat="1" ht="14.25"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</row>
    <row r="926" spans="11:58" s="63" customFormat="1" ht="14.25"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</row>
    <row r="927" spans="11:58" s="63" customFormat="1" ht="14.25"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</row>
    <row r="928" spans="11:58" s="63" customFormat="1" ht="14.25"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</row>
    <row r="929" spans="11:58" s="63" customFormat="1" ht="14.25"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</row>
    <row r="930" spans="11:58" s="63" customFormat="1" ht="14.25"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</row>
    <row r="931" spans="11:58" s="63" customFormat="1" ht="14.25"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</row>
    <row r="932" spans="11:58" s="63" customFormat="1" ht="14.25"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</row>
    <row r="933" spans="11:58" s="63" customFormat="1" ht="14.25"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</row>
    <row r="934" spans="11:58" s="63" customFormat="1" ht="14.25"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</row>
    <row r="935" spans="11:58" s="63" customFormat="1" ht="14.25"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</row>
    <row r="936" spans="11:58" s="63" customFormat="1" ht="14.25"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</row>
    <row r="937" spans="11:58" s="63" customFormat="1" ht="14.25"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</row>
    <row r="938" spans="11:58" s="63" customFormat="1" ht="14.25"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</row>
    <row r="939" spans="11:58" s="63" customFormat="1" ht="14.25"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</row>
    <row r="940" spans="11:58" s="63" customFormat="1" ht="14.25"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</row>
    <row r="941" spans="11:58" s="63" customFormat="1" ht="14.25"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</row>
    <row r="942" spans="11:58" s="63" customFormat="1" ht="14.25"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</row>
    <row r="943" spans="11:58" s="63" customFormat="1" ht="14.25"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</row>
    <row r="944" spans="11:58" s="63" customFormat="1" ht="14.25"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</row>
    <row r="945" spans="11:58" s="63" customFormat="1" ht="14.25"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</row>
    <row r="946" spans="11:58" s="63" customFormat="1" ht="14.25"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</row>
    <row r="947" spans="11:58" s="63" customFormat="1" ht="14.25"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</row>
    <row r="948" spans="11:58" s="63" customFormat="1" ht="14.25"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</row>
    <row r="949" spans="11:58" s="63" customFormat="1" ht="14.25"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</row>
    <row r="950" spans="11:58" s="63" customFormat="1" ht="14.25"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</row>
    <row r="951" spans="11:58" s="63" customFormat="1" ht="14.25"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</row>
    <row r="952" spans="11:58" s="63" customFormat="1" ht="14.25"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</row>
    <row r="953" spans="11:58" s="63" customFormat="1" ht="14.25"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</row>
    <row r="954" spans="11:58" s="63" customFormat="1" ht="14.25"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</row>
    <row r="955" spans="11:58" s="63" customFormat="1" ht="14.25"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</row>
    <row r="956" spans="11:58" s="63" customFormat="1" ht="14.25"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</row>
    <row r="957" spans="11:58" s="63" customFormat="1" ht="14.25"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</row>
    <row r="958" spans="11:58" s="63" customFormat="1" ht="14.25"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</row>
    <row r="959" spans="11:58" s="63" customFormat="1" ht="14.25"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</row>
    <row r="960" spans="11:58" s="63" customFormat="1" ht="14.25"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</row>
    <row r="961" spans="11:58" s="63" customFormat="1" ht="14.25"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</row>
    <row r="962" spans="11:58" s="63" customFormat="1" ht="14.25"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</row>
    <row r="963" spans="11:58" s="63" customFormat="1" ht="14.25"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</row>
    <row r="964" spans="11:58" s="63" customFormat="1" ht="14.25"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</row>
    <row r="965" spans="11:58" s="63" customFormat="1" ht="14.25"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</row>
    <row r="966" spans="11:58" s="63" customFormat="1" ht="14.25"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</row>
    <row r="967" spans="11:58" s="63" customFormat="1" ht="14.25"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</row>
    <row r="968" spans="11:58" s="63" customFormat="1" ht="14.25"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</row>
    <row r="969" spans="11:58" s="63" customFormat="1" ht="14.25"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</row>
    <row r="970" spans="11:58" s="63" customFormat="1" ht="14.25"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</row>
    <row r="971" spans="11:58" s="63" customFormat="1" ht="14.25"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</row>
    <row r="972" spans="11:58" s="63" customFormat="1" ht="14.25"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</row>
    <row r="973" spans="11:58" s="63" customFormat="1" ht="14.25"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</row>
    <row r="974" spans="11:58" s="63" customFormat="1" ht="14.25"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</row>
    <row r="975" spans="11:58" s="63" customFormat="1" ht="14.25"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</row>
    <row r="976" spans="11:58" s="63" customFormat="1" ht="14.25"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</row>
    <row r="977" spans="11:58" s="63" customFormat="1" ht="14.25"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</row>
    <row r="978" spans="11:58" s="63" customFormat="1" ht="14.25"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</row>
    <row r="979" spans="11:58" s="63" customFormat="1" ht="14.25"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</row>
    <row r="980" spans="11:58" s="63" customFormat="1" ht="14.25"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</row>
    <row r="981" spans="11:58" s="63" customFormat="1" ht="14.25"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</row>
    <row r="982" spans="11:58" s="63" customFormat="1" ht="14.25"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</row>
    <row r="983" spans="11:58" s="63" customFormat="1" ht="14.25"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</row>
    <row r="984" spans="11:58" s="63" customFormat="1" ht="14.25"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</row>
    <row r="985" spans="11:58" s="63" customFormat="1" ht="14.25"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</row>
    <row r="986" spans="11:58" s="63" customFormat="1" ht="14.25"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</row>
    <row r="987" spans="11:58" s="63" customFormat="1" ht="14.25"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</row>
    <row r="988" spans="11:58" s="63" customFormat="1" ht="14.25"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</row>
    <row r="989" spans="11:58" s="63" customFormat="1" ht="14.25"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</row>
    <row r="990" spans="11:58" s="63" customFormat="1" ht="14.25"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</row>
    <row r="991" spans="11:58" s="63" customFormat="1" ht="14.25"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</row>
    <row r="992" spans="11:58" s="63" customFormat="1" ht="14.25"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</row>
    <row r="993" spans="11:58" s="63" customFormat="1" ht="14.25"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</row>
    <row r="994" spans="11:58" s="63" customFormat="1" ht="14.25"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</row>
    <row r="995" spans="11:58" s="63" customFormat="1" ht="14.25"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</row>
    <row r="996" spans="11:58" s="63" customFormat="1" ht="14.25"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</row>
    <row r="997" spans="11:58" s="63" customFormat="1" ht="14.25"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</row>
    <row r="998" spans="11:58" s="63" customFormat="1" ht="14.25"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</row>
    <row r="999" spans="11:58" s="63" customFormat="1" ht="14.25"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</row>
    <row r="1000" spans="11:58" s="63" customFormat="1" ht="14.25"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</row>
    <row r="1001" spans="11:58" s="63" customFormat="1" ht="14.25"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</row>
    <row r="1002" spans="11:58" s="63" customFormat="1" ht="14.25"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</row>
    <row r="1003" spans="11:58" s="63" customFormat="1" ht="14.25"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</row>
    <row r="1004" spans="11:58" s="63" customFormat="1" ht="14.25"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</row>
    <row r="1005" spans="11:58" s="63" customFormat="1" ht="14.25"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</row>
    <row r="1006" spans="11:58" s="63" customFormat="1" ht="14.25"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</row>
    <row r="1007" spans="11:58" s="63" customFormat="1" ht="14.25"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</row>
    <row r="1008" spans="11:58" s="63" customFormat="1" ht="14.25"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</row>
    <row r="1009" spans="11:58" s="63" customFormat="1" ht="14.25"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</row>
    <row r="1010" spans="11:58" s="63" customFormat="1" ht="14.25"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</row>
    <row r="1011" spans="11:58" s="63" customFormat="1" ht="14.25"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</row>
    <row r="1012" spans="11:58" s="63" customFormat="1" ht="14.25"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</row>
    <row r="1013" spans="11:58" s="63" customFormat="1" ht="14.25"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</row>
    <row r="1014" spans="11:58" s="63" customFormat="1" ht="14.25"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</row>
    <row r="1015" spans="11:58" s="63" customFormat="1" ht="14.25"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</row>
  </sheetData>
  <pageMargins left="0.15" right="0.14000000000000001" top="0.22" bottom="0.34" header="0.45" footer="0.51181102362204722"/>
  <pageSetup paperSize="9" scale="94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D364"/>
  <sheetViews>
    <sheetView topLeftCell="A29" workbookViewId="0">
      <selection activeCell="U76" sqref="U76"/>
    </sheetView>
  </sheetViews>
  <sheetFormatPr baseColWidth="10" defaultRowHeight="12.75"/>
  <cols>
    <col min="1" max="1" width="3.5703125" style="69" customWidth="1"/>
    <col min="2" max="2" width="9.42578125" style="69" customWidth="1"/>
    <col min="3" max="3" width="11.42578125" style="69" customWidth="1"/>
    <col min="4" max="4" width="4" style="69" customWidth="1"/>
    <col min="5" max="5" width="9.140625" style="69" customWidth="1"/>
    <col min="6" max="6" width="11.28515625" style="69" customWidth="1"/>
    <col min="7" max="7" width="3.85546875" style="69" customWidth="1"/>
    <col min="8" max="9" width="6.5703125" style="69" customWidth="1"/>
    <col min="10" max="10" width="3.7109375" style="69" customWidth="1"/>
    <col min="11" max="12" width="6.5703125" style="69" customWidth="1"/>
    <col min="13" max="13" width="3.7109375" style="69" customWidth="1"/>
    <col min="14" max="14" width="6.5703125" style="69" customWidth="1"/>
    <col min="15" max="15" width="6.7109375" style="69" customWidth="1"/>
    <col min="16" max="16" width="3.7109375" style="69" customWidth="1"/>
    <col min="17" max="17" width="5.7109375" style="69" customWidth="1"/>
    <col min="18" max="18" width="7.42578125" style="69" customWidth="1"/>
    <col min="19" max="19" width="4.7109375" style="69" customWidth="1"/>
    <col min="20" max="20" width="5.7109375" style="69" customWidth="1"/>
    <col min="21" max="22" width="11.42578125" style="69"/>
    <col min="23" max="23" width="5.28515625" style="69" customWidth="1"/>
    <col min="24" max="16384" width="11.42578125" style="69"/>
  </cols>
  <sheetData>
    <row r="1" spans="5:20" ht="11.25" customHeight="1" thickBot="1">
      <c r="E1" s="66" t="s">
        <v>160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 t="s">
        <v>142</v>
      </c>
    </row>
    <row r="2" spans="5:20" ht="3.75" customHeight="1" thickBot="1"/>
    <row r="3" spans="5:20" ht="13.5" customHeight="1" thickBot="1">
      <c r="G3" s="150" t="s">
        <v>161</v>
      </c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5:20" ht="12.75" customHeight="1"/>
    <row r="5" spans="5:20" ht="12.75" customHeight="1"/>
    <row r="6" spans="5:20">
      <c r="I6" s="153" t="s">
        <v>162</v>
      </c>
      <c r="J6" s="153"/>
      <c r="K6" s="153"/>
      <c r="L6" s="153"/>
      <c r="M6" s="153"/>
      <c r="N6" s="153"/>
      <c r="O6" s="153"/>
      <c r="P6" s="153"/>
      <c r="Q6" s="153"/>
    </row>
    <row r="7" spans="5:20">
      <c r="I7" s="70"/>
      <c r="J7" s="70"/>
      <c r="K7" s="70"/>
      <c r="L7" s="70"/>
      <c r="M7" s="70"/>
      <c r="N7" s="70"/>
      <c r="O7" s="70"/>
      <c r="P7" s="70"/>
      <c r="Q7" s="70"/>
    </row>
    <row r="8" spans="5:20" ht="13.5" thickBot="1">
      <c r="E8" s="140" t="s">
        <v>226</v>
      </c>
      <c r="I8" s="70" t="s">
        <v>224</v>
      </c>
      <c r="J8" s="70"/>
      <c r="K8" s="70"/>
      <c r="L8" s="70"/>
      <c r="M8" s="70"/>
      <c r="N8" s="70"/>
      <c r="O8" s="70"/>
      <c r="P8" s="70"/>
      <c r="Q8" s="70"/>
    </row>
    <row r="9" spans="5:20">
      <c r="E9" s="90" t="s">
        <v>156</v>
      </c>
      <c r="F9" s="120"/>
      <c r="I9" s="124">
        <v>1</v>
      </c>
      <c r="J9" s="156"/>
      <c r="K9" s="156"/>
      <c r="L9" s="156"/>
      <c r="M9" s="156"/>
      <c r="N9" s="156"/>
      <c r="O9" s="125"/>
      <c r="P9" s="70"/>
      <c r="Q9" s="70"/>
    </row>
    <row r="10" spans="5:20">
      <c r="E10" s="121" t="s">
        <v>227</v>
      </c>
      <c r="F10" s="120"/>
      <c r="I10" s="126">
        <v>2</v>
      </c>
      <c r="J10" s="154"/>
      <c r="K10" s="154"/>
      <c r="L10" s="154"/>
      <c r="M10" s="154"/>
      <c r="N10" s="154"/>
      <c r="O10" s="127"/>
      <c r="P10" s="70"/>
      <c r="Q10" s="70"/>
    </row>
    <row r="11" spans="5:20">
      <c r="E11" s="90" t="s">
        <v>152</v>
      </c>
      <c r="F11" s="120"/>
      <c r="I11" s="126">
        <v>3</v>
      </c>
      <c r="J11" s="154"/>
      <c r="K11" s="154"/>
      <c r="L11" s="154"/>
      <c r="M11" s="154"/>
      <c r="N11" s="154"/>
      <c r="O11" s="127"/>
      <c r="P11" s="70"/>
      <c r="Q11" s="70"/>
    </row>
    <row r="12" spans="5:20">
      <c r="E12" s="90" t="s">
        <v>158</v>
      </c>
      <c r="F12" s="120"/>
      <c r="I12" s="126">
        <v>4</v>
      </c>
      <c r="J12" s="154"/>
      <c r="K12" s="154"/>
      <c r="L12" s="154"/>
      <c r="M12" s="154"/>
      <c r="N12" s="154"/>
      <c r="O12" s="127"/>
      <c r="P12" s="70"/>
      <c r="Q12" s="70"/>
    </row>
    <row r="13" spans="5:20">
      <c r="E13" s="90" t="s">
        <v>155</v>
      </c>
      <c r="F13" s="120"/>
      <c r="I13" s="126">
        <v>5</v>
      </c>
      <c r="J13" s="154"/>
      <c r="K13" s="154"/>
      <c r="L13" s="154"/>
      <c r="M13" s="154"/>
      <c r="N13" s="154"/>
      <c r="O13" s="127"/>
      <c r="P13" s="70"/>
      <c r="Q13" s="70"/>
    </row>
    <row r="14" spans="5:20">
      <c r="E14" s="121" t="s">
        <v>159</v>
      </c>
      <c r="F14" s="120"/>
      <c r="I14" s="126">
        <v>6</v>
      </c>
      <c r="J14" s="154"/>
      <c r="K14" s="154"/>
      <c r="L14" s="154"/>
      <c r="M14" s="154"/>
      <c r="N14" s="154"/>
      <c r="O14" s="127"/>
      <c r="P14" s="70"/>
      <c r="Q14" s="70"/>
    </row>
    <row r="15" spans="5:20">
      <c r="E15" s="90" t="s">
        <v>154</v>
      </c>
      <c r="F15" s="120"/>
      <c r="I15" s="126">
        <v>7</v>
      </c>
      <c r="J15" s="154"/>
      <c r="K15" s="154"/>
      <c r="L15" s="154"/>
      <c r="M15" s="154"/>
      <c r="N15" s="154"/>
      <c r="O15" s="127"/>
      <c r="P15" s="70"/>
      <c r="Q15" s="70"/>
    </row>
    <row r="16" spans="5:20">
      <c r="E16" s="90" t="s">
        <v>157</v>
      </c>
      <c r="F16" s="120"/>
      <c r="I16" s="126">
        <v>8</v>
      </c>
      <c r="J16" s="154"/>
      <c r="K16" s="154"/>
      <c r="L16" s="154"/>
      <c r="M16" s="154"/>
      <c r="N16" s="154"/>
      <c r="O16" s="127"/>
      <c r="P16" s="70"/>
      <c r="Q16" s="70"/>
    </row>
    <row r="17" spans="1:26" ht="13.5" thickBot="1">
      <c r="E17" s="90" t="s">
        <v>153</v>
      </c>
      <c r="F17" s="120"/>
      <c r="I17" s="128">
        <v>9</v>
      </c>
      <c r="J17" s="155"/>
      <c r="K17" s="155"/>
      <c r="L17" s="155"/>
      <c r="M17" s="155"/>
      <c r="N17" s="155"/>
      <c r="O17" s="129"/>
      <c r="P17" s="70"/>
      <c r="Q17" s="70"/>
    </row>
    <row r="18" spans="1:26">
      <c r="I18" s="70"/>
      <c r="J18" s="70"/>
      <c r="K18" s="70"/>
      <c r="L18" s="70"/>
      <c r="M18" s="70"/>
      <c r="N18" s="70"/>
      <c r="O18" s="70"/>
      <c r="P18" s="70"/>
      <c r="Q18" s="70"/>
    </row>
    <row r="19" spans="1:26">
      <c r="I19" s="70"/>
      <c r="J19" s="70"/>
      <c r="K19" s="70"/>
      <c r="L19" s="70"/>
      <c r="M19" s="70"/>
      <c r="N19" s="70"/>
      <c r="O19" s="70"/>
      <c r="P19" s="70"/>
      <c r="Q19" s="70"/>
    </row>
    <row r="20" spans="1:26">
      <c r="I20" s="70"/>
      <c r="J20" s="70"/>
      <c r="K20" s="70"/>
      <c r="L20" s="70"/>
      <c r="M20" s="70"/>
      <c r="N20" s="70"/>
      <c r="O20" s="70"/>
      <c r="P20" s="70"/>
      <c r="Q20" s="70"/>
    </row>
    <row r="21" spans="1:26" ht="11.1" customHeight="1" thickBot="1">
      <c r="D21" s="141">
        <v>1</v>
      </c>
      <c r="E21" s="71">
        <f>J9</f>
        <v>0</v>
      </c>
      <c r="G21" s="72"/>
      <c r="I21" s="73"/>
      <c r="J21" s="74"/>
      <c r="K21" s="73"/>
      <c r="L21" s="73"/>
      <c r="M21" s="73"/>
      <c r="N21" s="73"/>
      <c r="O21" s="73"/>
      <c r="P21" s="73"/>
      <c r="Q21" s="73"/>
    </row>
    <row r="22" spans="1:26" ht="11.1" customHeight="1">
      <c r="E22" s="75"/>
      <c r="F22" s="75"/>
      <c r="G22" s="76"/>
    </row>
    <row r="23" spans="1:26" ht="14.25" customHeight="1" thickBot="1">
      <c r="A23" s="123">
        <v>2</v>
      </c>
      <c r="B23" s="121">
        <f>J10</f>
        <v>0</v>
      </c>
      <c r="D23" s="72"/>
      <c r="E23" s="77">
        <v>41349</v>
      </c>
      <c r="F23" s="78">
        <v>0.45833333333333331</v>
      </c>
      <c r="G23" s="79" t="s">
        <v>228</v>
      </c>
      <c r="H23" s="80" t="str">
        <f>IF(G21&gt;G25,E21,IF(G21&lt;G25,E25,""))</f>
        <v/>
      </c>
      <c r="J23" s="72"/>
      <c r="Q23" s="81"/>
      <c r="R23"/>
      <c r="S23"/>
      <c r="T23"/>
      <c r="U23"/>
      <c r="V23"/>
      <c r="W23"/>
      <c r="X23"/>
      <c r="Y23"/>
      <c r="Z23"/>
    </row>
    <row r="24" spans="1:26" ht="11.1" customHeight="1">
      <c r="B24" s="75"/>
      <c r="C24" s="75"/>
      <c r="D24" s="76"/>
      <c r="E24" s="81"/>
      <c r="F24" s="81"/>
      <c r="G24" s="136" t="s">
        <v>197</v>
      </c>
      <c r="H24" s="75"/>
      <c r="I24" s="75"/>
      <c r="J24" s="76"/>
      <c r="R24"/>
      <c r="S24"/>
      <c r="T24"/>
      <c r="U24"/>
      <c r="V24"/>
      <c r="W24"/>
      <c r="X24"/>
      <c r="Y24"/>
      <c r="Z24"/>
    </row>
    <row r="25" spans="1:26" ht="11.1" customHeight="1" thickBot="1">
      <c r="B25" s="77"/>
      <c r="C25" s="78">
        <v>0.45833333333333331</v>
      </c>
      <c r="D25" s="79"/>
      <c r="E25" s="80" t="str">
        <f>IF(D23&gt;D27,B23,IF(D23&lt;D27,B27,""))</f>
        <v/>
      </c>
      <c r="F25" s="84"/>
      <c r="G25" s="85"/>
      <c r="H25" s="81"/>
      <c r="I25" s="81"/>
      <c r="J25" s="82"/>
      <c r="R25"/>
      <c r="S25"/>
      <c r="T25"/>
      <c r="U25"/>
      <c r="V25"/>
      <c r="W25"/>
      <c r="X25"/>
      <c r="Y25"/>
      <c r="Z25"/>
    </row>
    <row r="26" spans="1:26" ht="11.1" customHeight="1">
      <c r="B26" s="81"/>
      <c r="C26" s="81"/>
      <c r="D26"/>
      <c r="E26" s="138"/>
      <c r="H26" s="81"/>
      <c r="I26" s="81"/>
      <c r="J26" s="82"/>
      <c r="R26"/>
      <c r="S26"/>
      <c r="T26"/>
      <c r="U26"/>
      <c r="V26"/>
      <c r="W26"/>
      <c r="X26"/>
      <c r="Y26"/>
      <c r="Z26"/>
    </row>
    <row r="27" spans="1:26" ht="11.25" customHeight="1" thickBot="1">
      <c r="A27" s="123">
        <v>3</v>
      </c>
      <c r="B27" s="139">
        <f>J11</f>
        <v>0</v>
      </c>
      <c r="C27" s="84"/>
      <c r="D27" s="85"/>
      <c r="H27" s="77">
        <v>41349</v>
      </c>
      <c r="I27" s="78">
        <v>0.47222222222222227</v>
      </c>
      <c r="J27" s="79" t="s">
        <v>228</v>
      </c>
      <c r="K27" s="71" t="str">
        <f>IF(J23&gt;J31,H23,IF(J23&lt;J31,H31,""))</f>
        <v/>
      </c>
      <c r="M27" s="72"/>
      <c r="Q27"/>
      <c r="R27"/>
      <c r="S27"/>
      <c r="T27"/>
      <c r="U27"/>
      <c r="V27"/>
      <c r="W27"/>
      <c r="X27"/>
      <c r="Y27"/>
      <c r="Z27"/>
    </row>
    <row r="28" spans="1:26" ht="11.1" customHeight="1">
      <c r="H28" s="81"/>
      <c r="I28" s="81"/>
      <c r="J28" s="130" t="s">
        <v>201</v>
      </c>
      <c r="K28" s="75"/>
      <c r="L28" s="75"/>
      <c r="M28" s="76"/>
      <c r="Q28"/>
      <c r="R28"/>
      <c r="S28"/>
      <c r="T28"/>
      <c r="U28"/>
      <c r="V28"/>
      <c r="W28"/>
      <c r="X28"/>
      <c r="Y28"/>
      <c r="Z28"/>
    </row>
    <row r="29" spans="1:26" ht="11.1" customHeight="1" thickBot="1">
      <c r="D29" s="141">
        <v>4</v>
      </c>
      <c r="E29" s="71">
        <f>J12</f>
        <v>0</v>
      </c>
      <c r="G29" s="72"/>
      <c r="H29" s="81"/>
      <c r="I29" s="81"/>
      <c r="J29" s="82"/>
      <c r="K29" s="81"/>
      <c r="L29" s="81"/>
      <c r="M29" s="82"/>
      <c r="Q29"/>
      <c r="R29"/>
      <c r="S29"/>
      <c r="T29"/>
      <c r="U29"/>
      <c r="V29"/>
      <c r="W29"/>
      <c r="X29"/>
      <c r="Y29"/>
      <c r="Z29"/>
    </row>
    <row r="30" spans="1:26" ht="11.1" customHeight="1">
      <c r="E30" s="75"/>
      <c r="F30" s="75"/>
      <c r="G30" s="76"/>
      <c r="H30" s="81"/>
      <c r="I30" s="81"/>
      <c r="J30" s="82"/>
      <c r="K30" s="81"/>
      <c r="L30" s="81"/>
      <c r="M30" s="82"/>
      <c r="Q30"/>
      <c r="R30"/>
      <c r="S30"/>
      <c r="T30"/>
      <c r="U30"/>
      <c r="V30"/>
      <c r="W30"/>
      <c r="X30"/>
      <c r="Y30"/>
      <c r="Z30"/>
    </row>
    <row r="31" spans="1:26" ht="11.1" customHeight="1" thickBot="1">
      <c r="E31" s="77">
        <v>41349</v>
      </c>
      <c r="F31" s="78">
        <v>0.45833333333333331</v>
      </c>
      <c r="G31" s="79" t="s">
        <v>229</v>
      </c>
      <c r="H31" s="80" t="str">
        <f>IF(G29&gt;G33,E29,IF(G29&lt;G33,E33,""))</f>
        <v/>
      </c>
      <c r="I31" s="84"/>
      <c r="J31" s="85"/>
      <c r="K31" s="81"/>
      <c r="L31" s="81"/>
      <c r="M31" s="82"/>
      <c r="Q31"/>
      <c r="R31"/>
      <c r="S31"/>
      <c r="T31"/>
      <c r="U31"/>
      <c r="V31"/>
      <c r="W31"/>
      <c r="X31"/>
      <c r="Y31"/>
      <c r="Z31"/>
    </row>
    <row r="32" spans="1:26" ht="11.1" customHeight="1">
      <c r="E32" s="81"/>
      <c r="F32" s="81"/>
      <c r="G32" s="136" t="s">
        <v>198</v>
      </c>
      <c r="K32" s="81"/>
      <c r="L32" s="81"/>
      <c r="M32" s="82"/>
      <c r="Q32"/>
      <c r="R32"/>
      <c r="S32"/>
      <c r="T32"/>
      <c r="U32"/>
      <c r="V32"/>
      <c r="W32"/>
      <c r="X32"/>
      <c r="Y32"/>
      <c r="Z32"/>
    </row>
    <row r="33" spans="3:26" ht="11.1" customHeight="1" thickBot="1">
      <c r="D33" s="141">
        <v>5</v>
      </c>
      <c r="E33" s="83">
        <f>J13</f>
        <v>0</v>
      </c>
      <c r="F33" s="84"/>
      <c r="G33" s="85"/>
      <c r="K33" s="81"/>
      <c r="L33" s="81"/>
      <c r="M33" s="82"/>
      <c r="Q33"/>
      <c r="R33"/>
      <c r="S33"/>
      <c r="T33"/>
      <c r="U33"/>
      <c r="V33"/>
      <c r="W33"/>
      <c r="X33"/>
      <c r="Y33"/>
      <c r="Z33"/>
    </row>
    <row r="34" spans="3:26" ht="11.1" customHeight="1">
      <c r="K34" s="81"/>
      <c r="L34" s="81"/>
      <c r="M34" s="82"/>
      <c r="Q34"/>
      <c r="R34"/>
      <c r="S34"/>
      <c r="T34"/>
      <c r="U34"/>
      <c r="V34"/>
      <c r="W34"/>
      <c r="X34"/>
      <c r="Y34"/>
      <c r="Z34"/>
    </row>
    <row r="35" spans="3:26" ht="11.1" customHeight="1" thickBot="1">
      <c r="K35" s="77">
        <v>41349</v>
      </c>
      <c r="L35" s="78"/>
      <c r="M35" s="79" t="s">
        <v>228</v>
      </c>
      <c r="N35" s="71" t="str">
        <f>IF(M27&gt;M43,K27,IF(M27&lt;M43,K43,""))</f>
        <v/>
      </c>
      <c r="P35"/>
      <c r="Q35"/>
      <c r="R35"/>
      <c r="S35"/>
      <c r="T35"/>
      <c r="U35"/>
      <c r="V35"/>
      <c r="W35"/>
      <c r="X35"/>
      <c r="Y35"/>
      <c r="Z35"/>
    </row>
    <row r="36" spans="3:26" ht="11.1" customHeight="1">
      <c r="K36" s="81"/>
      <c r="L36" s="81"/>
      <c r="M36" s="82"/>
      <c r="N36" s="75"/>
      <c r="O36" s="75" t="s">
        <v>192</v>
      </c>
      <c r="P36"/>
      <c r="Q36"/>
      <c r="R36"/>
      <c r="S36"/>
      <c r="T36"/>
      <c r="U36"/>
      <c r="V36"/>
      <c r="W36"/>
      <c r="X36"/>
      <c r="Y36"/>
      <c r="Z36"/>
    </row>
    <row r="37" spans="3:26" ht="13.5" customHeight="1" thickBot="1">
      <c r="D37" s="141">
        <v>6</v>
      </c>
      <c r="E37" s="71">
        <f>J14</f>
        <v>0</v>
      </c>
      <c r="F37" s="86"/>
      <c r="G37" s="72"/>
      <c r="K37" s="81"/>
      <c r="L37" s="137">
        <v>0.54166666666666663</v>
      </c>
      <c r="M37" s="82"/>
      <c r="N37" s="81"/>
      <c r="O37" s="81"/>
      <c r="P37" s="81"/>
      <c r="Q37"/>
      <c r="R37"/>
      <c r="S37"/>
      <c r="T37"/>
      <c r="U37"/>
      <c r="V37"/>
      <c r="W37"/>
      <c r="X37"/>
      <c r="Y37"/>
      <c r="Z37"/>
    </row>
    <row r="38" spans="3:26" ht="11.1" customHeight="1">
      <c r="E38" s="75"/>
      <c r="F38" s="75"/>
      <c r="G38" s="76"/>
      <c r="K38" s="81"/>
      <c r="L38" s="81"/>
      <c r="M38" s="82"/>
      <c r="N38" s="81"/>
      <c r="O38" s="81"/>
      <c r="P38" s="81"/>
      <c r="Q38"/>
      <c r="R38"/>
      <c r="S38"/>
      <c r="T38"/>
      <c r="U38"/>
      <c r="V38"/>
      <c r="W38"/>
      <c r="X38"/>
      <c r="Y38"/>
      <c r="Z38"/>
    </row>
    <row r="39" spans="3:26" ht="11.1" customHeight="1" thickBot="1">
      <c r="E39" s="77">
        <v>41349</v>
      </c>
      <c r="F39" s="78">
        <v>0.45833333333333331</v>
      </c>
      <c r="G39" s="79" t="s">
        <v>230</v>
      </c>
      <c r="H39" s="71" t="str">
        <f>IF(G37&gt;G41,E37,IF(G37&lt;G41,E41,""))</f>
        <v/>
      </c>
      <c r="J39" s="72"/>
      <c r="K39" s="81"/>
      <c r="L39" s="81"/>
      <c r="M39" s="82"/>
      <c r="N39" s="81"/>
      <c r="O39" s="81"/>
      <c r="P39" s="81"/>
      <c r="Q39"/>
      <c r="R39"/>
      <c r="S39"/>
      <c r="T39"/>
      <c r="U39"/>
      <c r="V39"/>
      <c r="W39"/>
      <c r="X39"/>
      <c r="Y39"/>
      <c r="Z39"/>
    </row>
    <row r="40" spans="3:26" ht="11.1" customHeight="1">
      <c r="E40" s="81"/>
      <c r="F40" s="81"/>
      <c r="G40" s="136" t="s">
        <v>199</v>
      </c>
      <c r="H40" s="75"/>
      <c r="I40" s="75"/>
      <c r="J40" s="76"/>
      <c r="K40" s="81"/>
      <c r="L40" s="81"/>
      <c r="M40" s="82"/>
      <c r="N40" s="81"/>
      <c r="O40" s="81"/>
      <c r="P40" s="81"/>
      <c r="Q40"/>
      <c r="R40"/>
      <c r="S40"/>
      <c r="T40"/>
      <c r="U40"/>
      <c r="V40"/>
      <c r="W40"/>
      <c r="X40"/>
      <c r="Y40"/>
    </row>
    <row r="41" spans="3:26" ht="11.1" customHeight="1" thickBot="1">
      <c r="D41" s="141">
        <v>7</v>
      </c>
      <c r="E41" s="83">
        <f>J15</f>
        <v>0</v>
      </c>
      <c r="F41" s="84"/>
      <c r="G41" s="85"/>
      <c r="H41" s="81"/>
      <c r="I41" s="81"/>
      <c r="J41" s="82"/>
      <c r="K41" s="81"/>
      <c r="L41" s="81"/>
      <c r="M41" s="82"/>
      <c r="N41" s="81"/>
      <c r="O41" s="81"/>
      <c r="P41" s="81"/>
      <c r="Q41"/>
      <c r="R41"/>
      <c r="S41"/>
      <c r="T41"/>
      <c r="U41"/>
      <c r="V41"/>
      <c r="W41"/>
      <c r="X41"/>
      <c r="Y41"/>
    </row>
    <row r="42" spans="3:26" ht="11.1" customHeight="1">
      <c r="H42" s="81"/>
      <c r="I42" s="81"/>
      <c r="J42" s="82"/>
      <c r="K42" s="81"/>
      <c r="L42" s="81"/>
      <c r="M42" s="82"/>
      <c r="N42" s="81"/>
      <c r="O42" s="81"/>
      <c r="P42" s="81"/>
      <c r="Q42"/>
      <c r="R42"/>
      <c r="S42"/>
      <c r="T42"/>
      <c r="U42"/>
      <c r="V42"/>
      <c r="W42"/>
      <c r="X42"/>
      <c r="Y42"/>
    </row>
    <row r="43" spans="3:26" ht="11.1" customHeight="1" thickBot="1">
      <c r="H43" s="77">
        <v>41349</v>
      </c>
      <c r="I43" s="78">
        <v>0.47222222222222227</v>
      </c>
      <c r="J43" s="79" t="s">
        <v>229</v>
      </c>
      <c r="K43" s="80" t="str">
        <f>IF(J39&gt;J47,H39,IF(J39&lt;J47,H47,""))</f>
        <v/>
      </c>
      <c r="L43" s="84"/>
      <c r="M43" s="85"/>
      <c r="N43" s="81"/>
      <c r="O43" s="81"/>
      <c r="P43" s="81"/>
      <c r="Q43"/>
      <c r="R43"/>
      <c r="S43"/>
      <c r="T43"/>
      <c r="U43"/>
      <c r="V43"/>
      <c r="W43"/>
      <c r="X43"/>
      <c r="Y43"/>
    </row>
    <row r="44" spans="3:26" ht="11.1" customHeight="1">
      <c r="H44" s="81"/>
      <c r="I44" s="81"/>
      <c r="J44" s="130" t="s">
        <v>202</v>
      </c>
      <c r="N44" s="81"/>
      <c r="O44" s="81"/>
      <c r="P44" s="81"/>
      <c r="Q44"/>
      <c r="R44"/>
      <c r="S44"/>
      <c r="T44"/>
      <c r="U44"/>
      <c r="V44"/>
      <c r="W44"/>
      <c r="X44"/>
      <c r="Y44"/>
    </row>
    <row r="45" spans="3:26" ht="11.1" customHeight="1" thickBot="1">
      <c r="D45" s="141">
        <v>8</v>
      </c>
      <c r="E45" s="71">
        <f>J16</f>
        <v>0</v>
      </c>
      <c r="G45" s="72"/>
      <c r="H45" s="81"/>
      <c r="I45" s="81"/>
      <c r="J45" s="82"/>
      <c r="N45" s="81"/>
      <c r="O45" s="81"/>
      <c r="P45" s="81"/>
      <c r="Q45"/>
      <c r="R45"/>
      <c r="S45"/>
      <c r="T45"/>
      <c r="U45"/>
      <c r="V45"/>
      <c r="W45"/>
      <c r="X45"/>
      <c r="Y45"/>
    </row>
    <row r="46" spans="3:26" ht="11.1" customHeight="1" thickBot="1">
      <c r="E46" s="75"/>
      <c r="F46" s="75"/>
      <c r="G46" s="76"/>
      <c r="H46" s="81"/>
      <c r="I46" s="81"/>
      <c r="J46" s="82"/>
      <c r="N46" s="54" t="str">
        <f>IF(M27&gt;M43,K43,IF(M27&lt;M43,K27,""))</f>
        <v/>
      </c>
      <c r="O46" s="55"/>
      <c r="P46" s="81"/>
      <c r="Q46" s="81"/>
      <c r="R46"/>
      <c r="S46"/>
      <c r="T46"/>
      <c r="U46"/>
      <c r="V46"/>
      <c r="W46"/>
      <c r="X46"/>
      <c r="Y46"/>
    </row>
    <row r="47" spans="3:26" ht="11.1" customHeight="1" thickBot="1">
      <c r="C47" s="81"/>
      <c r="D47" s="81"/>
      <c r="E47" s="77">
        <v>41349</v>
      </c>
      <c r="F47" s="78">
        <v>0.45833333333333331</v>
      </c>
      <c r="G47" s="79" t="s">
        <v>143</v>
      </c>
      <c r="H47" s="80" t="str">
        <f>IF(G45&gt;G49,E45,IF(G45&lt;G49,E49,""))</f>
        <v/>
      </c>
      <c r="I47" s="84"/>
      <c r="J47" s="85"/>
      <c r="K47"/>
      <c r="L47"/>
      <c r="M47"/>
      <c r="N47"/>
      <c r="O47" s="109" t="s">
        <v>103</v>
      </c>
      <c r="P47"/>
      <c r="Q47" s="81"/>
      <c r="R47"/>
      <c r="S47"/>
      <c r="T47"/>
      <c r="U47"/>
      <c r="V47"/>
      <c r="W47"/>
      <c r="X47"/>
      <c r="Y47"/>
    </row>
    <row r="48" spans="3:26" ht="11.1" customHeight="1">
      <c r="C48" s="81"/>
      <c r="D48" s="81"/>
      <c r="E48" s="81"/>
      <c r="F48" s="81"/>
      <c r="G48" s="136" t="s">
        <v>200</v>
      </c>
      <c r="K48"/>
      <c r="L48"/>
      <c r="M48"/>
      <c r="N48"/>
      <c r="O48"/>
      <c r="P48"/>
      <c r="Q48" s="81"/>
      <c r="X48" s="81"/>
      <c r="Y48" s="81"/>
    </row>
    <row r="49" spans="3:25" ht="11.1" customHeight="1" thickBot="1">
      <c r="C49" s="81"/>
      <c r="D49" s="142">
        <v>9</v>
      </c>
      <c r="E49" s="83">
        <f>J17</f>
        <v>0</v>
      </c>
      <c r="F49" s="84"/>
      <c r="G49" s="85"/>
      <c r="K49"/>
      <c r="L49"/>
      <c r="M49"/>
      <c r="N49"/>
      <c r="O49"/>
      <c r="P49"/>
      <c r="Q49" s="81"/>
      <c r="X49" s="81"/>
      <c r="Y49" s="81"/>
    </row>
    <row r="50" spans="3:25" ht="11.1" customHeight="1">
      <c r="C50" s="81"/>
      <c r="D50" s="81"/>
      <c r="K50"/>
      <c r="L50"/>
      <c r="M50"/>
      <c r="N50"/>
      <c r="O50"/>
      <c r="P50"/>
      <c r="Q50" s="81"/>
      <c r="R50" s="81"/>
      <c r="S50" s="81"/>
      <c r="T50"/>
      <c r="U50"/>
      <c r="V50"/>
      <c r="W50"/>
      <c r="X50"/>
    </row>
    <row r="51" spans="3:25" ht="11.1" customHeight="1" thickBot="1">
      <c r="C51" s="81"/>
      <c r="D51" s="81"/>
      <c r="E51" s="73"/>
      <c r="F51" s="73"/>
      <c r="G51"/>
      <c r="H51"/>
      <c r="I51" s="135"/>
      <c r="J51" s="135" t="s">
        <v>207</v>
      </c>
      <c r="K51" s="54" t="str">
        <f>IF(J23&gt;J31,H31,IF(J23&lt;J31,H23,""))</f>
        <v/>
      </c>
      <c r="L51" s="48"/>
      <c r="M51" s="49"/>
      <c r="N51" s="45"/>
      <c r="O51"/>
      <c r="P51"/>
      <c r="Q51" s="88"/>
      <c r="R51" s="81"/>
      <c r="S51" s="81"/>
      <c r="T51"/>
      <c r="U51"/>
      <c r="V51"/>
      <c r="W51"/>
      <c r="X51"/>
    </row>
    <row r="52" spans="3:25" ht="11.1" customHeight="1" thickBot="1">
      <c r="C52" s="81"/>
      <c r="D52" s="81"/>
      <c r="E52" s="73"/>
      <c r="F52"/>
      <c r="G52"/>
      <c r="H52"/>
      <c r="I52" s="135"/>
      <c r="J52" s="135"/>
      <c r="K52" s="52"/>
      <c r="L52" s="53" t="s">
        <v>231</v>
      </c>
      <c r="M52" s="99" t="s">
        <v>229</v>
      </c>
      <c r="N52" s="47" t="str">
        <f>IF(M51&gt;M53,K51,IF(M51&lt;M53,K53,""))</f>
        <v/>
      </c>
      <c r="O52" s="55"/>
      <c r="P52"/>
      <c r="Q52" s="81"/>
      <c r="R52" s="81"/>
      <c r="S52" s="81"/>
      <c r="T52"/>
      <c r="U52"/>
      <c r="V52"/>
      <c r="W52"/>
      <c r="X52"/>
    </row>
    <row r="53" spans="3:25" ht="11.1" customHeight="1" thickBot="1">
      <c r="C53" s="81"/>
      <c r="D53" s="81"/>
      <c r="E53" s="89"/>
      <c r="F53"/>
      <c r="G53"/>
      <c r="H53"/>
      <c r="I53" s="135"/>
      <c r="J53" s="135" t="s">
        <v>208</v>
      </c>
      <c r="K53" s="54" t="str">
        <f>IF(J39&gt;J47,H47,IF(J39&lt;J47,H39,""))</f>
        <v/>
      </c>
      <c r="L53" s="55"/>
      <c r="M53" s="56"/>
      <c r="N53" s="45"/>
      <c r="O53" s="109" t="s">
        <v>104</v>
      </c>
      <c r="P53"/>
      <c r="Q53" s="81"/>
      <c r="R53" s="81"/>
      <c r="S53" s="81"/>
      <c r="T53"/>
      <c r="U53"/>
      <c r="V53"/>
      <c r="W53"/>
      <c r="X53"/>
    </row>
    <row r="54" spans="3:25" ht="11.1" customHeight="1">
      <c r="E54" s="74"/>
      <c r="F54"/>
      <c r="G54"/>
      <c r="H54"/>
      <c r="I54"/>
      <c r="J54"/>
      <c r="K54"/>
      <c r="L54"/>
      <c r="M54"/>
      <c r="N54"/>
      <c r="O54"/>
      <c r="P54"/>
      <c r="Q54" s="81"/>
      <c r="R54" s="81"/>
      <c r="S54" s="81"/>
      <c r="T54"/>
      <c r="U54"/>
      <c r="V54"/>
      <c r="W54"/>
      <c r="X54"/>
    </row>
    <row r="55" spans="3:25" ht="12.75" customHeight="1">
      <c r="E55" s="87"/>
      <c r="F55"/>
      <c r="G55"/>
      <c r="H55"/>
      <c r="I55"/>
      <c r="J55"/>
      <c r="K55"/>
      <c r="L55"/>
      <c r="M55"/>
      <c r="N55"/>
      <c r="O55"/>
      <c r="P55"/>
      <c r="Q55" s="81"/>
      <c r="R55" s="81"/>
      <c r="S55" s="81"/>
      <c r="T55"/>
      <c r="U55"/>
      <c r="V55"/>
      <c r="W55"/>
      <c r="X55"/>
    </row>
    <row r="56" spans="3:25" ht="11.1" customHeight="1" thickBot="1">
      <c r="E56" s="74"/>
      <c r="F56"/>
      <c r="G56"/>
      <c r="H56"/>
      <c r="I56"/>
      <c r="J56"/>
      <c r="K56"/>
      <c r="L56"/>
      <c r="M56"/>
      <c r="N56" s="54" t="str">
        <f>IF(M51&gt;M53,K53,IF(M51&lt;M53,K51,""))</f>
        <v/>
      </c>
      <c r="O56" s="55"/>
      <c r="P56"/>
      <c r="Q56" s="81"/>
      <c r="R56" s="81"/>
      <c r="S56" s="81"/>
      <c r="T56"/>
      <c r="U56"/>
      <c r="V56"/>
      <c r="W56"/>
      <c r="X56"/>
    </row>
    <row r="57" spans="3:25" ht="11.1" customHeight="1">
      <c r="E57" s="89"/>
      <c r="F57"/>
      <c r="G57"/>
      <c r="H57"/>
      <c r="I57"/>
      <c r="J57"/>
      <c r="K57"/>
      <c r="L57"/>
      <c r="M57"/>
      <c r="N57"/>
      <c r="O57" s="109" t="s">
        <v>105</v>
      </c>
      <c r="P57"/>
      <c r="Q57" s="81"/>
      <c r="R57" s="81"/>
      <c r="S57" s="81"/>
      <c r="T57"/>
      <c r="U57"/>
      <c r="V57"/>
      <c r="W57"/>
      <c r="X57"/>
    </row>
    <row r="58" spans="3:25" ht="11.1" customHeight="1" thickBot="1">
      <c r="E58" s="74"/>
      <c r="F58" s="131"/>
      <c r="G58" s="132" t="s">
        <v>203</v>
      </c>
      <c r="H58" s="54" t="str">
        <f>IF(G21&gt;G25,E25,IF(G21&lt;G25,E21,""))</f>
        <v/>
      </c>
      <c r="I58" s="54"/>
      <c r="J58" s="49"/>
      <c r="K58" s="45"/>
      <c r="L58"/>
      <c r="M58"/>
      <c r="N58"/>
      <c r="O58"/>
      <c r="P58"/>
      <c r="Q58" s="81"/>
      <c r="R58" s="81"/>
      <c r="S58" s="81"/>
      <c r="T58"/>
      <c r="U58"/>
      <c r="V58"/>
      <c r="W58"/>
      <c r="X58"/>
    </row>
    <row r="59" spans="3:25" ht="11.1" customHeight="1">
      <c r="E59" s="73"/>
      <c r="F59" s="133"/>
      <c r="G59" s="133"/>
      <c r="H59"/>
      <c r="I59" s="51"/>
      <c r="J59"/>
      <c r="K59" s="50"/>
      <c r="L59"/>
      <c r="M59"/>
      <c r="N59"/>
      <c r="O59"/>
      <c r="P59"/>
      <c r="Q59" s="81"/>
      <c r="R59" s="81"/>
      <c r="S59" s="81"/>
      <c r="T59"/>
      <c r="U59"/>
      <c r="V59"/>
      <c r="W59"/>
      <c r="X59"/>
    </row>
    <row r="60" spans="3:25" ht="11.1" customHeight="1" thickBot="1">
      <c r="E60" s="73"/>
      <c r="F60" s="133"/>
      <c r="G60" s="133"/>
      <c r="H60" s="98">
        <v>0.47222222222222227</v>
      </c>
      <c r="I60" s="148" t="s">
        <v>230</v>
      </c>
      <c r="J60" s="97"/>
      <c r="K60" s="54" t="str">
        <f>IF(J58&gt;J62,H58,IF(J58&lt;J62,H62,""))</f>
        <v/>
      </c>
      <c r="L60" s="48"/>
      <c r="M60" s="49"/>
      <c r="N60"/>
      <c r="O60"/>
      <c r="P60"/>
      <c r="Q60" s="81"/>
      <c r="R60" s="81"/>
      <c r="S60" s="81"/>
    </row>
    <row r="61" spans="3:25" ht="11.1" customHeight="1">
      <c r="E61" s="91"/>
      <c r="F61" s="133"/>
      <c r="G61" s="133"/>
      <c r="H61"/>
      <c r="I61" s="51"/>
      <c r="J61" s="118" t="s">
        <v>209</v>
      </c>
      <c r="K61" s="58"/>
      <c r="L61"/>
      <c r="M61"/>
      <c r="N61" s="50"/>
      <c r="O61"/>
      <c r="P61"/>
      <c r="Q61" s="81"/>
      <c r="R61" s="81"/>
      <c r="S61" s="81"/>
    </row>
    <row r="62" spans="3:25" ht="11.1" customHeight="1" thickBot="1">
      <c r="E62" s="74"/>
      <c r="F62" s="131"/>
      <c r="G62" s="132" t="s">
        <v>204</v>
      </c>
      <c r="H62" s="54" t="str">
        <f>IF(G29&gt;G33,E33,IF(G29&lt;G33,E29,""))</f>
        <v/>
      </c>
      <c r="I62" s="54"/>
      <c r="J62" s="56"/>
      <c r="K62" s="45"/>
      <c r="L62"/>
      <c r="M62"/>
      <c r="N62" s="50"/>
      <c r="O62"/>
      <c r="P62"/>
      <c r="Q62" s="81"/>
      <c r="R62" s="81"/>
      <c r="S62" s="81"/>
    </row>
    <row r="63" spans="3:25" ht="11.1" customHeight="1">
      <c r="E63" s="87"/>
      <c r="F63" s="133"/>
      <c r="G63" s="133"/>
      <c r="H63"/>
      <c r="I63" s="59"/>
      <c r="J63"/>
      <c r="K63"/>
      <c r="L63"/>
      <c r="M63"/>
      <c r="N63" s="50"/>
      <c r="O63"/>
      <c r="P63"/>
      <c r="Q63" s="81"/>
      <c r="R63" s="81"/>
      <c r="S63" s="81"/>
    </row>
    <row r="64" spans="3:25" ht="11.1" customHeight="1" thickBot="1">
      <c r="E64" s="74"/>
      <c r="F64" s="133"/>
      <c r="G64" s="133"/>
      <c r="H64"/>
      <c r="I64" s="60"/>
      <c r="J64" s="60"/>
      <c r="K64" s="98"/>
      <c r="L64" s="149">
        <v>0.54166666666666663</v>
      </c>
      <c r="M64" s="99" t="s">
        <v>230</v>
      </c>
      <c r="N64" s="54" t="str">
        <f>IF(M60&gt;M68,K60,IF(M60&lt;M68,K68,""))</f>
        <v/>
      </c>
      <c r="O64" s="55"/>
      <c r="P64"/>
      <c r="Q64" s="81"/>
      <c r="R64" s="81"/>
      <c r="S64" s="81"/>
    </row>
    <row r="65" spans="5:21" ht="11.1" customHeight="1">
      <c r="E65" s="89"/>
      <c r="F65" s="133"/>
      <c r="G65" s="133"/>
      <c r="H65"/>
      <c r="I65"/>
      <c r="J65"/>
      <c r="K65"/>
      <c r="L65"/>
      <c r="M65"/>
      <c r="N65" s="50"/>
      <c r="O65" s="109" t="s">
        <v>106</v>
      </c>
      <c r="P65"/>
      <c r="Q65" s="81"/>
      <c r="R65" s="81"/>
      <c r="S65" s="81"/>
    </row>
    <row r="66" spans="5:21" ht="11.1" customHeight="1" thickBot="1">
      <c r="E66" s="74"/>
      <c r="F66" s="131"/>
      <c r="G66" s="132" t="s">
        <v>205</v>
      </c>
      <c r="H66" s="54" t="str">
        <f>IF(G37&gt;G41,E41,IF(G37&lt;G41,E37,""))</f>
        <v/>
      </c>
      <c r="I66" s="54"/>
      <c r="J66" s="49"/>
      <c r="K66" s="45"/>
      <c r="L66"/>
      <c r="M66"/>
      <c r="N66" s="50"/>
      <c r="O66"/>
      <c r="P66"/>
      <c r="Q66" s="81"/>
      <c r="R66" s="81"/>
      <c r="S66" s="81"/>
    </row>
    <row r="67" spans="5:21" ht="11.1" customHeight="1">
      <c r="E67" s="73"/>
      <c r="F67" s="133"/>
      <c r="G67" s="133"/>
      <c r="H67"/>
      <c r="I67" s="51"/>
      <c r="J67"/>
      <c r="K67" s="50"/>
      <c r="L67"/>
      <c r="M67"/>
      <c r="N67" s="50"/>
      <c r="O67"/>
      <c r="P67"/>
      <c r="Q67" s="81"/>
      <c r="R67" s="81"/>
      <c r="S67" s="81"/>
    </row>
    <row r="68" spans="5:21" ht="11.1" customHeight="1" thickBot="1">
      <c r="E68" s="73"/>
      <c r="F68" s="133"/>
      <c r="G68" s="133"/>
      <c r="H68" s="98">
        <v>0.47222222222222227</v>
      </c>
      <c r="I68" s="148" t="s">
        <v>143</v>
      </c>
      <c r="J68" s="97"/>
      <c r="K68" s="54" t="str">
        <f>IF(J66&gt;J70,H66,IF(J66&lt;J70,H70,""))</f>
        <v/>
      </c>
      <c r="L68" s="55"/>
      <c r="M68" s="56"/>
      <c r="N68"/>
      <c r="O68"/>
      <c r="P68"/>
      <c r="Q68" s="81"/>
      <c r="R68" s="81"/>
      <c r="S68" s="81"/>
    </row>
    <row r="69" spans="5:21" ht="11.1" customHeight="1">
      <c r="E69" s="89"/>
      <c r="F69" s="133"/>
      <c r="G69" s="133"/>
      <c r="H69"/>
      <c r="I69" s="51"/>
      <c r="J69" s="118" t="s">
        <v>210</v>
      </c>
      <c r="K69" s="58"/>
      <c r="L69"/>
      <c r="M69"/>
      <c r="N69"/>
      <c r="O69"/>
      <c r="P69"/>
      <c r="Q69" s="81"/>
      <c r="R69" s="81"/>
      <c r="S69" s="81"/>
    </row>
    <row r="70" spans="5:21" ht="11.1" customHeight="1" thickBot="1">
      <c r="E70" s="74"/>
      <c r="F70" s="131"/>
      <c r="G70" s="132" t="s">
        <v>206</v>
      </c>
      <c r="H70" s="54" t="str">
        <f>IF(G45&gt;G49,E49,IF(G45&lt;G49,E45,""))</f>
        <v/>
      </c>
      <c r="I70" s="54"/>
      <c r="J70" s="56"/>
      <c r="K70" s="45"/>
      <c r="L70"/>
      <c r="M70"/>
      <c r="N70"/>
      <c r="O70"/>
      <c r="P70"/>
      <c r="Q70" s="81"/>
      <c r="R70" s="81"/>
      <c r="S70" s="81"/>
    </row>
    <row r="71" spans="5:21" ht="11.1" customHeight="1" thickBot="1">
      <c r="E71" s="77"/>
      <c r="F71"/>
      <c r="G71"/>
      <c r="H71"/>
      <c r="I71" s="59"/>
      <c r="J71"/>
      <c r="K71"/>
      <c r="L71"/>
      <c r="M71"/>
      <c r="N71" s="54" t="str">
        <f>IF(M60&gt;M68,K68,IF(M60&lt;M68,K60,""))</f>
        <v/>
      </c>
      <c r="O71" s="55"/>
      <c r="P71"/>
      <c r="Q71" s="81"/>
      <c r="R71" s="81"/>
      <c r="S71" s="81"/>
    </row>
    <row r="72" spans="5:21" ht="11.1" customHeight="1">
      <c r="E72" s="81"/>
      <c r="F72"/>
      <c r="G72"/>
      <c r="H72"/>
      <c r="I72" s="45"/>
      <c r="J72"/>
      <c r="K72"/>
      <c r="L72"/>
      <c r="M72"/>
      <c r="N72"/>
      <c r="O72" s="109" t="s">
        <v>111</v>
      </c>
      <c r="P72"/>
      <c r="Q72" s="81"/>
      <c r="R72" s="81"/>
      <c r="S72" s="81"/>
    </row>
    <row r="73" spans="5:21" ht="11.1" customHeight="1">
      <c r="E73" s="88"/>
      <c r="F73"/>
      <c r="G73"/>
      <c r="H73"/>
      <c r="I73"/>
      <c r="J73"/>
      <c r="K73"/>
      <c r="L73"/>
      <c r="M73"/>
      <c r="N73"/>
      <c r="O73"/>
      <c r="P73"/>
      <c r="Q73" s="81"/>
      <c r="R73" s="81"/>
      <c r="S73" s="81"/>
    </row>
    <row r="74" spans="5:21" ht="11.1" customHeight="1">
      <c r="E74" s="81"/>
      <c r="F74"/>
      <c r="G74"/>
      <c r="H74"/>
      <c r="I74"/>
      <c r="J74"/>
      <c r="K74"/>
      <c r="L74"/>
      <c r="M74"/>
      <c r="N74"/>
      <c r="O74"/>
      <c r="P74"/>
      <c r="Q74" s="81"/>
      <c r="R74" s="81"/>
      <c r="S74" s="81"/>
    </row>
    <row r="75" spans="5:21" ht="11.1" customHeight="1" thickBot="1">
      <c r="F75"/>
      <c r="G75"/>
      <c r="H75"/>
      <c r="I75" s="134"/>
      <c r="J75" s="134" t="s">
        <v>211</v>
      </c>
      <c r="K75" s="54" t="str">
        <f>IF(J58&gt;J62,H62,IF(J58&lt;J62,H58,""))</f>
        <v/>
      </c>
      <c r="L75" s="48"/>
      <c r="M75" s="49"/>
      <c r="N75" s="45"/>
      <c r="O75"/>
      <c r="P75"/>
      <c r="Q75" s="81"/>
      <c r="R75" s="81"/>
      <c r="S75"/>
    </row>
    <row r="76" spans="5:21" ht="11.1" customHeight="1" thickBot="1">
      <c r="F76"/>
      <c r="G76"/>
      <c r="H76"/>
      <c r="I76" s="133"/>
      <c r="J76" s="133"/>
      <c r="K76" s="52"/>
      <c r="L76" s="53">
        <v>0.54166666666666663</v>
      </c>
      <c r="M76" s="99" t="s">
        <v>143</v>
      </c>
      <c r="N76" s="47" t="str">
        <f>IF(M75&gt;M77,K75,IF(M75&lt;M77,K77,""))</f>
        <v/>
      </c>
      <c r="O76" s="55"/>
      <c r="P76"/>
    </row>
    <row r="77" spans="5:21" ht="11.1" customHeight="1" thickBot="1">
      <c r="E77" s="88"/>
      <c r="F77"/>
      <c r="G77"/>
      <c r="H77"/>
      <c r="I77" s="134"/>
      <c r="J77" s="134" t="s">
        <v>212</v>
      </c>
      <c r="K77" s="54" t="str">
        <f>IF(J66&gt;J70,H70,IF(J66&lt;J70,H66,""))</f>
        <v/>
      </c>
      <c r="L77" s="55"/>
      <c r="M77" s="56"/>
      <c r="N77" s="45"/>
      <c r="O77" s="109" t="s">
        <v>112</v>
      </c>
      <c r="P77"/>
    </row>
    <row r="78" spans="5:21" ht="11.1" customHeight="1">
      <c r="E78" s="81"/>
      <c r="F78"/>
      <c r="G78"/>
      <c r="H78"/>
      <c r="I78"/>
      <c r="J78"/>
      <c r="K78"/>
      <c r="L78"/>
      <c r="M78"/>
      <c r="N78"/>
      <c r="O78"/>
      <c r="P78"/>
    </row>
    <row r="79" spans="5:21" ht="11.1" customHeight="1">
      <c r="E79" s="77"/>
      <c r="F79"/>
      <c r="G79"/>
      <c r="H79"/>
      <c r="I79"/>
      <c r="J79"/>
      <c r="K79"/>
      <c r="L79"/>
      <c r="M79"/>
      <c r="N79"/>
      <c r="O79"/>
      <c r="P79"/>
    </row>
    <row r="80" spans="5:21" ht="11.1" customHeight="1" thickBot="1">
      <c r="E80" s="81"/>
      <c r="F80"/>
      <c r="G80"/>
      <c r="H80"/>
      <c r="I80"/>
      <c r="J80"/>
      <c r="K80"/>
      <c r="L80"/>
      <c r="M80"/>
      <c r="N80" s="54" t="str">
        <f>IF(M75&gt;M77,K77,IF(M75&lt;M77,K75,""))</f>
        <v/>
      </c>
      <c r="O80" s="55"/>
      <c r="P80"/>
      <c r="U80" s="81"/>
    </row>
    <row r="81" spans="3:30" ht="11.1" customHeight="1">
      <c r="E81" s="88"/>
      <c r="F81"/>
      <c r="G81"/>
      <c r="H81"/>
      <c r="I81"/>
      <c r="J81"/>
      <c r="K81"/>
      <c r="L81"/>
      <c r="M81"/>
      <c r="N81"/>
      <c r="O81" s="109" t="s">
        <v>113</v>
      </c>
      <c r="P81"/>
      <c r="U81" s="81"/>
    </row>
    <row r="82" spans="3:30" ht="11.1" customHeight="1">
      <c r="E82" s="88"/>
      <c r="F82"/>
      <c r="G82"/>
      <c r="H82"/>
      <c r="I82"/>
      <c r="J82"/>
      <c r="K82"/>
      <c r="L82"/>
      <c r="M82"/>
      <c r="N82"/>
      <c r="O82"/>
      <c r="P82"/>
      <c r="U82" s="81"/>
    </row>
    <row r="83" spans="3:30" ht="11.1" customHeight="1">
      <c r="E83" s="88"/>
      <c r="F83"/>
      <c r="G83"/>
      <c r="H83"/>
      <c r="I83"/>
      <c r="J83"/>
      <c r="K83"/>
      <c r="L83"/>
      <c r="M83"/>
      <c r="N83"/>
      <c r="O83"/>
      <c r="P83"/>
      <c r="U83" s="81"/>
    </row>
    <row r="84" spans="3:30" ht="11.1" customHeight="1">
      <c r="E84" s="88"/>
      <c r="F84"/>
      <c r="G84"/>
      <c r="H84"/>
      <c r="I84"/>
      <c r="J84"/>
      <c r="K84"/>
      <c r="L84"/>
      <c r="M84"/>
      <c r="N84"/>
      <c r="O84"/>
      <c r="P84"/>
      <c r="U84" s="81"/>
    </row>
    <row r="85" spans="3:30" ht="11.1" customHeight="1" thickBot="1">
      <c r="E85" s="88"/>
      <c r="F85"/>
      <c r="G85"/>
      <c r="H85"/>
      <c r="I85"/>
      <c r="J85"/>
      <c r="K85"/>
      <c r="L85"/>
      <c r="M85"/>
      <c r="N85" s="54" t="str">
        <f>IF(D23&gt;D27,B27,IF(D23&lt;D27,B23,""))</f>
        <v/>
      </c>
      <c r="O85" s="55"/>
      <c r="P85"/>
      <c r="U85" s="81"/>
    </row>
    <row r="86" spans="3:30" ht="11.1" customHeight="1">
      <c r="E86" s="88"/>
      <c r="F86"/>
      <c r="G86"/>
      <c r="H86"/>
      <c r="I86"/>
      <c r="J86"/>
      <c r="K86"/>
      <c r="L86"/>
      <c r="M86"/>
      <c r="N86"/>
      <c r="O86" s="109" t="s">
        <v>225</v>
      </c>
      <c r="P86"/>
      <c r="U86" s="81"/>
    </row>
    <row r="87" spans="3:30" ht="11.1" customHeight="1">
      <c r="E87" s="88"/>
      <c r="F87"/>
      <c r="G87"/>
      <c r="H87"/>
      <c r="I87"/>
      <c r="J87"/>
      <c r="K87"/>
      <c r="L87"/>
      <c r="M87"/>
      <c r="N87"/>
      <c r="O87"/>
      <c r="P87"/>
      <c r="U87" s="81"/>
    </row>
    <row r="88" spans="3:30" ht="11.1" customHeight="1">
      <c r="E88" s="88"/>
      <c r="F88"/>
      <c r="G88"/>
      <c r="H88"/>
      <c r="I88"/>
      <c r="J88"/>
      <c r="K88"/>
      <c r="L88"/>
      <c r="M88"/>
      <c r="N88"/>
      <c r="O88"/>
      <c r="P88"/>
      <c r="U88" s="81"/>
    </row>
    <row r="89" spans="3:30" ht="11.1" customHeight="1">
      <c r="E89" s="89"/>
      <c r="F89"/>
      <c r="G89"/>
      <c r="H89"/>
      <c r="I89"/>
      <c r="J89"/>
      <c r="K89"/>
      <c r="L89"/>
      <c r="M89"/>
      <c r="N89"/>
      <c r="O89"/>
      <c r="P89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</row>
    <row r="90" spans="3:30" ht="11.1" customHeight="1">
      <c r="E90" s="88"/>
      <c r="F90"/>
      <c r="G90"/>
      <c r="H90"/>
      <c r="I90"/>
      <c r="J90"/>
      <c r="K90"/>
      <c r="L90"/>
      <c r="M90"/>
      <c r="N90"/>
      <c r="O90"/>
      <c r="P90"/>
      <c r="U90" s="81"/>
    </row>
    <row r="91" spans="3:30" ht="11.1" customHeight="1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3:30" ht="12.75" customHeight="1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3:30" ht="13.5" customHeight="1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3:30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3:30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3:30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3:21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3:21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3:21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3:21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3:21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3:21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3:21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3:21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3:2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3:21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3:21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3:21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3:21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3:21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3:21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3:21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3:21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3:21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3:21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3:21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3:21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3:21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3:21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3:21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3:21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3:21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3:2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3:21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3:21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3:21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3:21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3:21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3:21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3:21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3:21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3:21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3:21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3:21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3:21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3:21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3:21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3:21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3:21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3:21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3:21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3:21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3:21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3:21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3:21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3:21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3:21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3:21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3:21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3:21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3:21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3:21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3:21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3:21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3:21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3:21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3:21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3:21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3:21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3:21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3:21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3:21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3:21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3:21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3:21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3:21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3:21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3:21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3:21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3:21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3:21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3:21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3:21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3:21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3:21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3:21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3:21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3:21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3:21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3:21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3:21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3:21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3:21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3:21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3:21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3:21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3:21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3:21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3:21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3:21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3:21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3:21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3:21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3:21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3:21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3:21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3:21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3:21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3:21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3:21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3:21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3:21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3:21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3:21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3:21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3:21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3:21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3:21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3:21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3:21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3:21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3:21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3:21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3:21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3:21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3:21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3:21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3:21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3:21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3:21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3:21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3:21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3:21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3:21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3:21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3:21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3:21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3:21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3:21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3:21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3:21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3:21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3:21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3:21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3:21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3:21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3:21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3:21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3:21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3:21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3:21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3:21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3:21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3:21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3:21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3:21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3:21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3:21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3:21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3:21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3:21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3:21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3:21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3:21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3:21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3:21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3:21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3:21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3:21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3:21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3:21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3:21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3:21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3:21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3:21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3:21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3:21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3:21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3:21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3:21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3:21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3:21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3:21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3:21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3:21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3:21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3:21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3:21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3:21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3:21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3:21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3:21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3:21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3:21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3:21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3:21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3:21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3:21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3:21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3:21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3:21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3:21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3:21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3:21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</row>
    <row r="295" spans="3:21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</row>
    <row r="296" spans="3:21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</row>
    <row r="297" spans="3:21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</row>
    <row r="298" spans="3:21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</row>
    <row r="299" spans="3:21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</row>
    <row r="300" spans="3:21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</row>
    <row r="301" spans="3:21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</row>
    <row r="302" spans="3:21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</row>
    <row r="303" spans="3:21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</row>
    <row r="304" spans="3:21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</row>
    <row r="305" spans="3:21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</row>
    <row r="306" spans="3:21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</row>
    <row r="307" spans="3:21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</row>
    <row r="308" spans="3:21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</row>
    <row r="309" spans="3:21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</row>
    <row r="310" spans="3:21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</row>
    <row r="311" spans="3:21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</row>
    <row r="312" spans="3:21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</row>
    <row r="313" spans="3:21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</row>
    <row r="314" spans="3:21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</row>
    <row r="315" spans="3:21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</row>
    <row r="316" spans="3:21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</row>
    <row r="317" spans="3:21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</row>
    <row r="318" spans="3:21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</row>
    <row r="319" spans="3:21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</row>
    <row r="320" spans="3:21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</row>
    <row r="321" spans="3:21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</row>
    <row r="322" spans="3:21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</row>
    <row r="323" spans="3:21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</row>
    <row r="324" spans="3:21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</row>
    <row r="325" spans="3:21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</row>
    <row r="326" spans="3:21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</row>
    <row r="327" spans="3:21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</row>
    <row r="328" spans="3:21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</row>
    <row r="329" spans="3:21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</row>
    <row r="330" spans="3:21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</row>
    <row r="331" spans="3:21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</row>
    <row r="332" spans="3:21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</row>
    <row r="333" spans="3:21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</row>
    <row r="334" spans="3:21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</row>
    <row r="335" spans="3:21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</row>
    <row r="336" spans="3:21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</row>
    <row r="337" spans="3:21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</row>
    <row r="338" spans="3:21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</row>
    <row r="339" spans="3:21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</row>
    <row r="340" spans="3:21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</row>
    <row r="341" spans="3:21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</row>
    <row r="342" spans="3:21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</row>
    <row r="343" spans="3:21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</row>
    <row r="344" spans="3:21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</row>
    <row r="345" spans="3:21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</row>
    <row r="346" spans="3:21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</row>
    <row r="347" spans="3:21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</row>
    <row r="348" spans="3:21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</row>
    <row r="349" spans="3:21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</row>
    <row r="350" spans="3:21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</row>
    <row r="351" spans="3:21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</row>
    <row r="352" spans="3:21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</row>
    <row r="353" spans="3:21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</row>
    <row r="354" spans="3:21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</row>
    <row r="355" spans="3:21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</row>
    <row r="356" spans="3:21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</row>
    <row r="357" spans="3:21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</row>
    <row r="358" spans="3:21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</row>
    <row r="359" spans="3:21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</row>
    <row r="360" spans="3:21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</row>
    <row r="361" spans="3:21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</row>
    <row r="362" spans="3:21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</row>
    <row r="363" spans="3:21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</row>
    <row r="364" spans="3:21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</row>
  </sheetData>
  <sortState ref="E9:F17">
    <sortCondition ref="E9"/>
  </sortState>
  <mergeCells count="11">
    <mergeCell ref="G3:R3"/>
    <mergeCell ref="I6:Q6"/>
    <mergeCell ref="J15:N15"/>
    <mergeCell ref="J16:N16"/>
    <mergeCell ref="J17:N17"/>
    <mergeCell ref="J9:N9"/>
    <mergeCell ref="J10:N10"/>
    <mergeCell ref="J11:N11"/>
    <mergeCell ref="J12:N12"/>
    <mergeCell ref="J13:N13"/>
    <mergeCell ref="J14:N14"/>
  </mergeCells>
  <pageMargins left="0.78740157480314965" right="0.75" top="1" bottom="1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1"/>
  <dimension ref="A1:ES661"/>
  <sheetViews>
    <sheetView showGridLines="0" showOutlineSymbols="0" zoomScale="115" zoomScaleNormal="130" workbookViewId="0">
      <selection activeCell="BU5" sqref="BU5:BY5"/>
    </sheetView>
  </sheetViews>
  <sheetFormatPr baseColWidth="10" defaultColWidth="1.140625" defaultRowHeight="6.75" customHeight="1" outlineLevelCol="1"/>
  <cols>
    <col min="1" max="1" width="4.7109375" style="5" customWidth="1"/>
    <col min="2" max="77" width="1.140625" style="14" customWidth="1"/>
    <col min="78" max="79" width="1.85546875" style="14" customWidth="1"/>
    <col min="80" max="80" width="1.140625" style="14" customWidth="1"/>
    <col min="81" max="81" width="2.5703125" style="14" customWidth="1"/>
    <col min="82" max="86" width="5.42578125" style="14" hidden="1" customWidth="1" outlineLevel="1"/>
    <col min="87" max="87" width="5.42578125" style="5" hidden="1" customWidth="1" outlineLevel="1"/>
    <col min="88" max="90" width="4.85546875" style="5" hidden="1" customWidth="1" outlineLevel="1"/>
    <col min="91" max="91" width="4.7109375" style="5" customWidth="1" collapsed="1"/>
    <col min="92" max="92" width="4.7109375" style="5" customWidth="1"/>
    <col min="93" max="93" width="17.28515625" style="5" customWidth="1"/>
    <col min="94" max="96" width="4.7109375" style="5" customWidth="1"/>
    <col min="97" max="98" width="4.7109375" style="5" hidden="1" customWidth="1" outlineLevel="1"/>
    <col min="99" max="99" width="1.42578125" style="5" hidden="1" customWidth="1" outlineLevel="1"/>
    <col min="100" max="100" width="1.42578125" style="5" customWidth="1" collapsed="1"/>
    <col min="101" max="113" width="1.42578125" style="5" customWidth="1"/>
    <col min="114" max="16384" width="1.140625" style="5"/>
  </cols>
  <sheetData>
    <row r="1" spans="1:14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</row>
    <row r="2" spans="1:149" ht="14.25" customHeight="1">
      <c r="A2" s="6"/>
      <c r="B2" s="355">
        <f>6-COUNTBLANK(D3:D8)</f>
        <v>4</v>
      </c>
      <c r="C2" s="356"/>
      <c r="D2" s="364" t="s">
        <v>61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 t="s">
        <v>62</v>
      </c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6"/>
      <c r="AN2" s="216" t="s">
        <v>56</v>
      </c>
      <c r="AO2" s="217"/>
      <c r="AP2" s="217"/>
      <c r="AQ2" s="217"/>
      <c r="AR2" s="217"/>
      <c r="AS2" s="217"/>
      <c r="AT2" s="217"/>
      <c r="AU2" s="217"/>
      <c r="AV2" s="217"/>
      <c r="AW2" s="217"/>
      <c r="AX2" s="7"/>
      <c r="AY2" s="215" t="s">
        <v>90</v>
      </c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</row>
    <row r="3" spans="1:149" ht="14.25" customHeight="1">
      <c r="A3" s="6"/>
      <c r="B3" s="341">
        <v>1</v>
      </c>
      <c r="C3" s="342"/>
      <c r="D3" s="229" t="s">
        <v>163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30"/>
      <c r="V3" s="226" t="s">
        <v>144</v>
      </c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8"/>
      <c r="AN3" s="216" t="s">
        <v>57</v>
      </c>
      <c r="AO3" s="217"/>
      <c r="AP3" s="217"/>
      <c r="AQ3" s="217"/>
      <c r="AR3" s="217"/>
      <c r="AS3" s="217"/>
      <c r="AT3" s="217"/>
      <c r="AU3" s="217"/>
      <c r="AV3" s="217"/>
      <c r="AW3" s="217"/>
      <c r="AX3" s="7"/>
      <c r="AY3" s="219">
        <v>41349</v>
      </c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8" t="s">
        <v>58</v>
      </c>
      <c r="BO3" s="218"/>
      <c r="BP3" s="218"/>
      <c r="BQ3" s="218"/>
      <c r="BR3" s="218"/>
      <c r="BS3" s="218"/>
      <c r="BT3" s="218"/>
      <c r="BU3" s="218"/>
      <c r="BV3" s="218"/>
      <c r="BW3" s="218"/>
      <c r="BX3" s="220">
        <v>0.375</v>
      </c>
      <c r="BY3" s="215"/>
      <c r="BZ3" s="215"/>
      <c r="CA3" s="215"/>
      <c r="CB3" s="215"/>
      <c r="CC3" s="215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</row>
    <row r="4" spans="1:149" ht="14.25" customHeight="1">
      <c r="A4" s="6"/>
      <c r="B4" s="341">
        <v>2</v>
      </c>
      <c r="C4" s="342"/>
      <c r="D4" s="229" t="s">
        <v>175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30"/>
      <c r="V4" s="226" t="s">
        <v>144</v>
      </c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8"/>
      <c r="AN4" s="216" t="s">
        <v>59</v>
      </c>
      <c r="AO4" s="217"/>
      <c r="AP4" s="217"/>
      <c r="AQ4" s="217"/>
      <c r="AR4" s="217"/>
      <c r="AS4" s="217"/>
      <c r="AT4" s="217"/>
      <c r="AU4" s="217"/>
      <c r="AV4" s="217"/>
      <c r="AW4" s="217"/>
      <c r="AX4" s="7"/>
      <c r="AY4" s="215" t="s">
        <v>91</v>
      </c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</row>
    <row r="5" spans="1:149" ht="14.25" customHeight="1">
      <c r="A5" s="6"/>
      <c r="B5" s="341">
        <v>3</v>
      </c>
      <c r="C5" s="342"/>
      <c r="D5" s="229" t="s">
        <v>177</v>
      </c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30"/>
      <c r="V5" s="226" t="s">
        <v>144</v>
      </c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8"/>
      <c r="AN5" s="216" t="s">
        <v>7</v>
      </c>
      <c r="AO5" s="217"/>
      <c r="AP5" s="217"/>
      <c r="AQ5" s="217"/>
      <c r="AR5" s="217"/>
      <c r="AS5" s="217"/>
      <c r="AT5" s="217"/>
      <c r="AU5" s="217"/>
      <c r="AV5" s="217"/>
      <c r="AW5" s="217"/>
      <c r="AX5" s="7"/>
      <c r="AY5" s="221">
        <v>1</v>
      </c>
      <c r="AZ5" s="221"/>
      <c r="BA5" s="221"/>
      <c r="BB5" s="221"/>
      <c r="BC5" s="221"/>
      <c r="BD5" s="231" t="s">
        <v>41</v>
      </c>
      <c r="BE5" s="231"/>
      <c r="BF5" s="231"/>
      <c r="BG5" s="231"/>
      <c r="BH5" s="231"/>
      <c r="BI5" s="231"/>
      <c r="BJ5" s="221">
        <v>1</v>
      </c>
      <c r="BK5" s="221"/>
      <c r="BL5" s="221"/>
      <c r="BM5" s="221"/>
      <c r="BN5" s="221"/>
      <c r="BO5" s="231" t="s">
        <v>3</v>
      </c>
      <c r="BP5" s="231"/>
      <c r="BQ5" s="231"/>
      <c r="BR5" s="231"/>
      <c r="BS5" s="231"/>
      <c r="BT5" s="231"/>
      <c r="BU5" s="221">
        <v>4</v>
      </c>
      <c r="BV5" s="221"/>
      <c r="BW5" s="221"/>
      <c r="BX5" s="221"/>
      <c r="BY5" s="221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</row>
    <row r="6" spans="1:149" ht="14.25" customHeight="1">
      <c r="A6" s="6"/>
      <c r="B6" s="341">
        <v>4</v>
      </c>
      <c r="C6" s="342"/>
      <c r="D6" s="229" t="s">
        <v>178</v>
      </c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30"/>
      <c r="V6" s="226" t="s">
        <v>146</v>
      </c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8"/>
      <c r="AN6" s="216" t="s">
        <v>0</v>
      </c>
      <c r="AO6" s="217"/>
      <c r="AP6" s="217"/>
      <c r="AQ6" s="217"/>
      <c r="AR6" s="217"/>
      <c r="AS6" s="217"/>
      <c r="AT6" s="217"/>
      <c r="AU6" s="217"/>
      <c r="AV6" s="217"/>
      <c r="AW6" s="217"/>
      <c r="AX6" s="7"/>
      <c r="AY6" s="215" t="s">
        <v>164</v>
      </c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</row>
    <row r="7" spans="1:149" ht="14.25" customHeight="1">
      <c r="A7" s="6"/>
      <c r="B7" s="341">
        <v>5</v>
      </c>
      <c r="C7" s="342"/>
      <c r="D7" s="229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30"/>
      <c r="V7" s="226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8"/>
      <c r="AN7" s="216" t="s">
        <v>1</v>
      </c>
      <c r="AO7" s="217"/>
      <c r="AP7" s="217"/>
      <c r="AQ7" s="217"/>
      <c r="AR7" s="217"/>
      <c r="AS7" s="217"/>
      <c r="AT7" s="217"/>
      <c r="AU7" s="217"/>
      <c r="AV7" s="217"/>
      <c r="AW7" s="217"/>
      <c r="AX7" s="7"/>
      <c r="AY7" s="215" t="s">
        <v>92</v>
      </c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8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</row>
    <row r="8" spans="1:149" ht="14.25" customHeight="1">
      <c r="A8" s="6"/>
      <c r="B8" s="341">
        <v>6</v>
      </c>
      <c r="C8" s="342"/>
      <c r="D8" s="229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30"/>
      <c r="V8" s="226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8"/>
      <c r="AN8" s="216" t="s">
        <v>60</v>
      </c>
      <c r="AO8" s="217"/>
      <c r="AP8" s="217"/>
      <c r="AQ8" s="217"/>
      <c r="AR8" s="217"/>
      <c r="AS8" s="217"/>
      <c r="AT8" s="217"/>
      <c r="AU8" s="217"/>
      <c r="AV8" s="217"/>
      <c r="AW8" s="217"/>
      <c r="AX8" s="7"/>
      <c r="AY8" s="232" t="s">
        <v>165</v>
      </c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4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</row>
    <row r="9" spans="1:149" ht="14.25" customHeight="1">
      <c r="A9" s="6"/>
      <c r="B9" s="2"/>
      <c r="C9" s="2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</row>
    <row r="10" spans="1:149" ht="14.25" customHeight="1">
      <c r="A10" s="6"/>
      <c r="B10" s="2"/>
      <c r="C10" s="2"/>
      <c r="D10" s="222" t="s">
        <v>86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9"/>
      <c r="CD10" s="9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</row>
    <row r="11" spans="1:149" ht="14.25" customHeight="1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2"/>
      <c r="BZ11" s="2"/>
      <c r="CA11" s="2"/>
      <c r="CB11" s="2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</row>
    <row r="12" spans="1:149" ht="12.7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Q12" s="197" t="s">
        <v>83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9" t="s">
        <v>89</v>
      </c>
      <c r="BT12" s="159"/>
      <c r="BU12" s="159"/>
      <c r="BV12" s="159"/>
      <c r="BW12" s="159"/>
      <c r="BX12" s="159"/>
      <c r="BY12" s="159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</row>
    <row r="13" spans="1:149" ht="12.75" customHeight="1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Q13" s="200" t="s">
        <v>84</v>
      </c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</row>
    <row r="14" spans="1:149" ht="12.75" customHeight="1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Q14" s="200" t="s">
        <v>85</v>
      </c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2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</row>
    <row r="15" spans="1:149" ht="12.75" customHeight="1">
      <c r="A15" s="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7"/>
      <c r="Q15" s="203" t="s">
        <v>88</v>
      </c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</row>
    <row r="16" spans="1:149" ht="12.75" customHeight="1">
      <c r="A16" s="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7"/>
      <c r="BZ16" s="17"/>
      <c r="CA16" s="17"/>
      <c r="CB16" s="17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</row>
    <row r="17" spans="1:149" ht="12.75" customHeight="1">
      <c r="A17" s="4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</row>
    <row r="18" spans="1:149" ht="7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09" t="str">
        <f>IF(AY2&lt;&gt;"",AY2,"")</f>
        <v>BORGES</v>
      </c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13"/>
      <c r="AS18" s="13"/>
      <c r="AT18" s="13"/>
      <c r="AU18" s="13"/>
      <c r="AV18" s="292">
        <f>IF(AY3&lt;&gt;"",AY3,"")</f>
        <v>41349</v>
      </c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13"/>
      <c r="BN18" s="13"/>
      <c r="BO18" s="13"/>
      <c r="BP18" s="13"/>
      <c r="BQ18" s="13"/>
      <c r="BR18" s="224">
        <f>IF(BX3&lt;&gt;"",BX3,"")</f>
        <v>0.375</v>
      </c>
      <c r="BS18" s="224"/>
      <c r="BT18" s="224"/>
      <c r="BU18" s="224"/>
      <c r="BV18" s="224"/>
      <c r="BW18" s="224"/>
      <c r="BX18" s="224"/>
      <c r="BY18" s="224"/>
      <c r="BZ18" s="1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</row>
    <row r="19" spans="1:149" ht="7.5" customHeight="1">
      <c r="A19" s="4"/>
      <c r="B19" s="181" t="s">
        <v>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98" t="s">
        <v>5</v>
      </c>
      <c r="AS19" s="298"/>
      <c r="AT19" s="298"/>
      <c r="AU19" s="298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N19" s="181" t="s">
        <v>6</v>
      </c>
      <c r="BO19" s="181"/>
      <c r="BP19" s="181"/>
      <c r="BQ19" s="13"/>
      <c r="BR19" s="224"/>
      <c r="BS19" s="224"/>
      <c r="BT19" s="224"/>
      <c r="BU19" s="224"/>
      <c r="BV19" s="224"/>
      <c r="BW19" s="224"/>
      <c r="BX19" s="224"/>
      <c r="BY19" s="224"/>
      <c r="BZ19" s="1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</row>
    <row r="20" spans="1:149" ht="7.5" customHeight="1">
      <c r="A20" s="4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98"/>
      <c r="AS20" s="298"/>
      <c r="AT20" s="298"/>
      <c r="AU20" s="298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N20" s="181"/>
      <c r="BO20" s="181"/>
      <c r="BP20" s="181"/>
      <c r="BQ20" s="18"/>
      <c r="BR20" s="225"/>
      <c r="BS20" s="225"/>
      <c r="BT20" s="225"/>
      <c r="BU20" s="225"/>
      <c r="BV20" s="225"/>
      <c r="BW20" s="225"/>
      <c r="BX20" s="225"/>
      <c r="BY20" s="225"/>
      <c r="BZ20" s="1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</row>
    <row r="21" spans="1:149" ht="7.5" customHeight="1">
      <c r="A21" s="4"/>
      <c r="B21" s="13"/>
      <c r="C21" s="13"/>
      <c r="D21" s="13"/>
      <c r="E21" s="13"/>
      <c r="F21" s="13"/>
      <c r="G21" s="13"/>
      <c r="H21" s="13"/>
      <c r="I21" s="13"/>
      <c r="J21" s="209" t="str">
        <f>IF(AY4&lt;&gt;"",AY4,"")</f>
        <v>CAMPIONAT PROVINCIAL</v>
      </c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23" t="s">
        <v>7</v>
      </c>
      <c r="AV21" s="223"/>
      <c r="AW21" s="223"/>
      <c r="AX21" s="223"/>
      <c r="AY21" s="223"/>
      <c r="AZ21" s="305">
        <f>IF(AY5&lt;&gt;"",AY5,"")</f>
        <v>1</v>
      </c>
      <c r="BA21" s="305"/>
      <c r="BB21" s="305"/>
      <c r="BC21" s="305"/>
      <c r="BD21" s="305"/>
      <c r="BE21" s="297" t="s">
        <v>8</v>
      </c>
      <c r="BF21" s="297"/>
      <c r="BG21" s="297"/>
      <c r="BH21" s="297"/>
      <c r="BI21" s="297"/>
      <c r="BJ21" s="280">
        <f>IF(BJ5&lt;&gt;"",BJ5,"")</f>
        <v>1</v>
      </c>
      <c r="BK21" s="280"/>
      <c r="BL21" s="280"/>
      <c r="BM21" s="280"/>
      <c r="BN21" s="280"/>
      <c r="BO21" s="223" t="s">
        <v>9</v>
      </c>
      <c r="BP21" s="223"/>
      <c r="BQ21" s="223"/>
      <c r="BR21" s="223"/>
      <c r="BS21" s="223"/>
      <c r="BT21" s="209">
        <f>IF(BU5&lt;&gt;"",BU5,"")</f>
        <v>4</v>
      </c>
      <c r="BU21" s="209"/>
      <c r="BV21" s="209"/>
      <c r="BW21" s="209"/>
      <c r="BX21" s="209"/>
      <c r="BY21" s="209"/>
      <c r="BZ21" s="1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</row>
    <row r="22" spans="1:149" ht="7.5" customHeight="1">
      <c r="A22" s="4"/>
      <c r="B22" s="181" t="s">
        <v>10</v>
      </c>
      <c r="C22" s="181"/>
      <c r="D22" s="181"/>
      <c r="E22" s="181"/>
      <c r="F22" s="181"/>
      <c r="G22" s="181"/>
      <c r="H22" s="181"/>
      <c r="I22" s="181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23"/>
      <c r="AV22" s="223"/>
      <c r="AW22" s="223"/>
      <c r="AX22" s="223"/>
      <c r="AY22" s="223"/>
      <c r="AZ22" s="280"/>
      <c r="BA22" s="280"/>
      <c r="BB22" s="280"/>
      <c r="BC22" s="280"/>
      <c r="BD22" s="280"/>
      <c r="BE22" s="223"/>
      <c r="BF22" s="223"/>
      <c r="BG22" s="223"/>
      <c r="BH22" s="223"/>
      <c r="BI22" s="223"/>
      <c r="BJ22" s="280"/>
      <c r="BK22" s="280"/>
      <c r="BL22" s="280"/>
      <c r="BM22" s="280"/>
      <c r="BN22" s="280"/>
      <c r="BO22" s="223"/>
      <c r="BP22" s="223"/>
      <c r="BQ22" s="223"/>
      <c r="BR22" s="223"/>
      <c r="BS22" s="223"/>
      <c r="BT22" s="209"/>
      <c r="BU22" s="209"/>
      <c r="BV22" s="209"/>
      <c r="BW22" s="209"/>
      <c r="BX22" s="209"/>
      <c r="BY22" s="209"/>
      <c r="BZ22" s="1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</row>
    <row r="23" spans="1:149" ht="7.5" customHeight="1">
      <c r="A23" s="4"/>
      <c r="B23" s="181"/>
      <c r="C23" s="181"/>
      <c r="D23" s="181"/>
      <c r="E23" s="181"/>
      <c r="F23" s="181"/>
      <c r="G23" s="181"/>
      <c r="H23" s="181"/>
      <c r="I23" s="181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23"/>
      <c r="AV23" s="223"/>
      <c r="AW23" s="223"/>
      <c r="AX23" s="223"/>
      <c r="AY23" s="223"/>
      <c r="AZ23" s="281"/>
      <c r="BA23" s="281"/>
      <c r="BB23" s="281"/>
      <c r="BC23" s="281"/>
      <c r="BD23" s="281"/>
      <c r="BE23" s="223"/>
      <c r="BF23" s="223"/>
      <c r="BG23" s="223"/>
      <c r="BH23" s="223"/>
      <c r="BI23" s="223"/>
      <c r="BJ23" s="281"/>
      <c r="BK23" s="281"/>
      <c r="BL23" s="281"/>
      <c r="BM23" s="281"/>
      <c r="BN23" s="282"/>
      <c r="BO23" s="223"/>
      <c r="BP23" s="223"/>
      <c r="BQ23" s="223"/>
      <c r="BR23" s="223"/>
      <c r="BS23" s="223"/>
      <c r="BT23" s="210"/>
      <c r="BU23" s="210"/>
      <c r="BV23" s="210"/>
      <c r="BW23" s="210"/>
      <c r="BX23" s="210"/>
      <c r="BY23" s="210"/>
      <c r="BZ23" s="1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</row>
    <row r="24" spans="1:149" ht="7.5" customHeight="1">
      <c r="A24" s="4"/>
      <c r="B24" s="13"/>
      <c r="C24" s="13"/>
      <c r="D24" s="13"/>
      <c r="E24" s="13"/>
      <c r="F24" s="13"/>
      <c r="G24" s="13"/>
      <c r="H24" s="13"/>
      <c r="I24" s="209" t="str">
        <f>IF(AY6&lt;&gt;"",AY6,"")</f>
        <v>alevins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13"/>
      <c r="AH24" s="13"/>
      <c r="AI24" s="13"/>
      <c r="AJ24" s="13"/>
      <c r="AK24" s="13"/>
      <c r="AL24" s="13"/>
      <c r="AM24" s="13"/>
      <c r="AN24" s="13"/>
      <c r="AO24" s="13"/>
      <c r="AP24" s="280" t="str">
        <f>IF(AY7&lt;&gt;"",AY7,"")</f>
        <v>CENTRE ENTREN. BORGES</v>
      </c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19"/>
      <c r="BO24" s="19"/>
      <c r="BP24" s="13"/>
      <c r="BQ24" s="13"/>
      <c r="BR24" s="13"/>
      <c r="BS24" s="282" t="str">
        <f>IF(AY8&lt;&gt;"",AY8,"")</f>
        <v>13/14</v>
      </c>
      <c r="BT24" s="282"/>
      <c r="BU24" s="282"/>
      <c r="BV24" s="282"/>
      <c r="BW24" s="282"/>
      <c r="BX24" s="282"/>
      <c r="BY24" s="282"/>
      <c r="BZ24" s="1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</row>
    <row r="25" spans="1:149" ht="7.5" customHeight="1">
      <c r="B25" s="181" t="s">
        <v>0</v>
      </c>
      <c r="C25" s="181"/>
      <c r="D25" s="181"/>
      <c r="E25" s="181"/>
      <c r="F25" s="181"/>
      <c r="G25" s="181"/>
      <c r="H25" s="181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13"/>
      <c r="AH25" s="181" t="s">
        <v>1</v>
      </c>
      <c r="AI25" s="181"/>
      <c r="AJ25" s="181"/>
      <c r="AK25" s="181"/>
      <c r="AL25" s="181"/>
      <c r="AM25" s="181"/>
      <c r="AN25" s="181"/>
      <c r="AO25" s="181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98" t="s">
        <v>11</v>
      </c>
      <c r="BO25" s="298"/>
      <c r="BP25" s="298"/>
      <c r="BQ25" s="298"/>
      <c r="BR25" s="298"/>
      <c r="BS25" s="282"/>
      <c r="BT25" s="282"/>
      <c r="BU25" s="282"/>
      <c r="BV25" s="282"/>
      <c r="BW25" s="282"/>
      <c r="BX25" s="282"/>
      <c r="BY25" s="282"/>
      <c r="BZ25" s="18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</row>
    <row r="26" spans="1:149" ht="7.5" customHeight="1">
      <c r="B26" s="181"/>
      <c r="C26" s="181"/>
      <c r="D26" s="181"/>
      <c r="E26" s="181"/>
      <c r="F26" s="181"/>
      <c r="G26" s="181"/>
      <c r="H26" s="181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18"/>
      <c r="AH26" s="181"/>
      <c r="AI26" s="181"/>
      <c r="AJ26" s="181"/>
      <c r="AK26" s="181"/>
      <c r="AL26" s="181"/>
      <c r="AM26" s="181"/>
      <c r="AN26" s="181"/>
      <c r="AO26" s="1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  <c r="BJ26" s="281"/>
      <c r="BK26" s="281"/>
      <c r="BL26" s="281"/>
      <c r="BM26" s="281"/>
      <c r="BN26" s="298"/>
      <c r="BO26" s="298"/>
      <c r="BP26" s="298"/>
      <c r="BQ26" s="298"/>
      <c r="BR26" s="298"/>
      <c r="BS26" s="281"/>
      <c r="BT26" s="281"/>
      <c r="BU26" s="281"/>
      <c r="BV26" s="281"/>
      <c r="BW26" s="281"/>
      <c r="BX26" s="281"/>
      <c r="BY26" s="281"/>
      <c r="BZ26" s="18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</row>
    <row r="27" spans="1:149" ht="7.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</row>
    <row r="28" spans="1:149" ht="7.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7"/>
      <c r="CB28" s="17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</row>
    <row r="29" spans="1:149" ht="7.5" customHeight="1">
      <c r="A29" s="20"/>
      <c r="B29" s="309">
        <v>1</v>
      </c>
      <c r="C29" s="310"/>
      <c r="D29" s="175" t="str">
        <f>IF(D3&lt;&gt;"",D3,"")</f>
        <v>Arnau Francesch</v>
      </c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6"/>
      <c r="V29" s="175" t="str">
        <f>IF(V3&lt;&gt;"",V3,"")</f>
        <v>CTT Borges</v>
      </c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6"/>
      <c r="AN29" s="309">
        <v>4</v>
      </c>
      <c r="AO29" s="310"/>
      <c r="AP29" s="299" t="str">
        <f>IF(D6&lt;&gt;"",D6,"")</f>
        <v>Albert Feliu</v>
      </c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300"/>
      <c r="BH29" s="175" t="str">
        <f>IF(V6&lt;&gt;"",V6,"")</f>
        <v>CTT Mollerussa</v>
      </c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6"/>
      <c r="BZ29" s="1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</row>
    <row r="30" spans="1:149" ht="7.5" customHeight="1">
      <c r="A30" s="20"/>
      <c r="B30" s="311"/>
      <c r="C30" s="312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8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8"/>
      <c r="AN30" s="311"/>
      <c r="AO30" s="312"/>
      <c r="AP30" s="301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302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8"/>
      <c r="BZ30" s="1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</row>
    <row r="31" spans="1:149" ht="7.5" customHeight="1">
      <c r="A31" s="20"/>
      <c r="B31" s="313"/>
      <c r="C31" s="314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80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80"/>
      <c r="AN31" s="313"/>
      <c r="AO31" s="314"/>
      <c r="AP31" s="303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304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80"/>
      <c r="BZ31" s="1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</row>
    <row r="32" spans="1:149" ht="7.5" customHeight="1">
      <c r="A32" s="20"/>
      <c r="B32" s="309">
        <v>2</v>
      </c>
      <c r="C32" s="310"/>
      <c r="D32" s="175" t="str">
        <f>IF(D4&lt;&gt;"",D4,"")</f>
        <v>Pol Ribera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6"/>
      <c r="V32" s="175" t="str">
        <f>IF(V4&lt;&gt;"",V4,"")</f>
        <v>CTT Borges</v>
      </c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6"/>
      <c r="AN32" s="309">
        <v>5</v>
      </c>
      <c r="AO32" s="310"/>
      <c r="AP32" s="299" t="str">
        <f>IF(D7&lt;&gt;"",D7,"")</f>
        <v/>
      </c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300"/>
      <c r="BH32" s="175" t="str">
        <f>IF(V7&lt;&gt;"",V7,"")</f>
        <v/>
      </c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6"/>
      <c r="BZ32" s="1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</row>
    <row r="33" spans="1:149" ht="7.5" customHeight="1">
      <c r="A33" s="20"/>
      <c r="B33" s="311"/>
      <c r="C33" s="312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8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8"/>
      <c r="AN33" s="311"/>
      <c r="AO33" s="312"/>
      <c r="AP33" s="301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302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8"/>
      <c r="BZ33" s="1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</row>
    <row r="34" spans="1:149" ht="7.5" customHeight="1">
      <c r="A34" s="20"/>
      <c r="B34" s="313"/>
      <c r="C34" s="314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80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  <c r="AN34" s="313"/>
      <c r="AO34" s="314"/>
      <c r="AP34" s="303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304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80"/>
      <c r="BZ34" s="1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</row>
    <row r="35" spans="1:149" ht="7.5" customHeight="1">
      <c r="A35" s="20"/>
      <c r="B35" s="309">
        <v>3</v>
      </c>
      <c r="C35" s="310"/>
      <c r="D35" s="175" t="str">
        <f>IF(D5&lt;&gt;"",D5,"")</f>
        <v>Vinyet Solans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6"/>
      <c r="V35" s="175" t="str">
        <f>IF(V5&lt;&gt;"",V5,"")</f>
        <v>CTT Borges</v>
      </c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6"/>
      <c r="AN35" s="309">
        <v>6</v>
      </c>
      <c r="AO35" s="310"/>
      <c r="AP35" s="299" t="str">
        <f>IF(D8&lt;&gt;"",D8,"")</f>
        <v/>
      </c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300"/>
      <c r="BH35" s="175" t="str">
        <f>IF(V8&lt;&gt;"",V8,"")</f>
        <v/>
      </c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6"/>
      <c r="BZ35" s="1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</row>
    <row r="36" spans="1:149" ht="7.5" customHeight="1">
      <c r="A36" s="20"/>
      <c r="B36" s="311"/>
      <c r="C36" s="312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8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8"/>
      <c r="AN36" s="311"/>
      <c r="AO36" s="312"/>
      <c r="AP36" s="301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302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8"/>
      <c r="BZ36" s="1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</row>
    <row r="37" spans="1:149" ht="7.5" customHeight="1">
      <c r="A37" s="20"/>
      <c r="B37" s="313"/>
      <c r="C37" s="314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80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80"/>
      <c r="AN37" s="313"/>
      <c r="AO37" s="314"/>
      <c r="AP37" s="303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304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80"/>
      <c r="BZ37" s="1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</row>
    <row r="38" spans="1:149" ht="7.5" customHeight="1">
      <c r="A38" s="20"/>
      <c r="AN38" s="18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</row>
    <row r="39" spans="1:149" ht="7.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</row>
    <row r="40" spans="1:149" ht="7.5" customHeight="1">
      <c r="B40" s="323" t="s">
        <v>42</v>
      </c>
      <c r="C40" s="324"/>
      <c r="D40" s="329"/>
      <c r="E40" s="323" t="s">
        <v>43</v>
      </c>
      <c r="F40" s="324"/>
      <c r="G40" s="329"/>
      <c r="H40" s="323" t="s">
        <v>44</v>
      </c>
      <c r="I40" s="324"/>
      <c r="J40" s="329"/>
      <c r="K40" s="323" t="s">
        <v>45</v>
      </c>
      <c r="L40" s="324"/>
      <c r="M40" s="324"/>
      <c r="N40" s="346" t="s">
        <v>53</v>
      </c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8"/>
      <c r="AF40" s="284" t="s">
        <v>12</v>
      </c>
      <c r="AG40" s="284"/>
      <c r="AH40" s="284"/>
      <c r="AI40" s="284"/>
      <c r="AJ40" s="284"/>
      <c r="AK40" s="293" t="s">
        <v>13</v>
      </c>
      <c r="AL40" s="293"/>
      <c r="AM40" s="293"/>
      <c r="AN40" s="293"/>
      <c r="AO40" s="293"/>
      <c r="AP40" s="293" t="s">
        <v>14</v>
      </c>
      <c r="AQ40" s="293"/>
      <c r="AR40" s="293"/>
      <c r="AS40" s="293"/>
      <c r="AT40" s="293"/>
      <c r="AU40" s="293" t="s">
        <v>15</v>
      </c>
      <c r="AV40" s="293"/>
      <c r="AW40" s="293"/>
      <c r="AX40" s="293"/>
      <c r="AY40" s="293"/>
      <c r="AZ40" s="293" t="s">
        <v>16</v>
      </c>
      <c r="BA40" s="293"/>
      <c r="BB40" s="293"/>
      <c r="BC40" s="293"/>
      <c r="BD40" s="293"/>
      <c r="BE40" s="283" t="s">
        <v>17</v>
      </c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5"/>
      <c r="BU40" s="283" t="s">
        <v>18</v>
      </c>
      <c r="BV40" s="284"/>
      <c r="BW40" s="284"/>
      <c r="BX40" s="284"/>
      <c r="BY40" s="285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</row>
    <row r="41" spans="1:149" ht="7.5" customHeight="1">
      <c r="B41" s="325"/>
      <c r="C41" s="326"/>
      <c r="D41" s="330"/>
      <c r="E41" s="325"/>
      <c r="F41" s="326"/>
      <c r="G41" s="330"/>
      <c r="H41" s="325"/>
      <c r="I41" s="326"/>
      <c r="J41" s="330"/>
      <c r="K41" s="325"/>
      <c r="L41" s="326"/>
      <c r="M41" s="326"/>
      <c r="N41" s="317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9"/>
      <c r="AF41" s="287"/>
      <c r="AG41" s="287"/>
      <c r="AH41" s="287"/>
      <c r="AI41" s="287"/>
      <c r="AJ41" s="287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86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287"/>
      <c r="BT41" s="288"/>
      <c r="BU41" s="286"/>
      <c r="BV41" s="287"/>
      <c r="BW41" s="287"/>
      <c r="BX41" s="287"/>
      <c r="BY41" s="288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</row>
    <row r="42" spans="1:149" ht="7.5" customHeight="1">
      <c r="B42" s="327"/>
      <c r="C42" s="328"/>
      <c r="D42" s="331"/>
      <c r="E42" s="327"/>
      <c r="F42" s="328"/>
      <c r="G42" s="331"/>
      <c r="H42" s="327"/>
      <c r="I42" s="328"/>
      <c r="J42" s="331"/>
      <c r="K42" s="327"/>
      <c r="L42" s="328"/>
      <c r="M42" s="328"/>
      <c r="N42" s="317" t="s">
        <v>54</v>
      </c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9"/>
      <c r="AF42" s="287" t="s">
        <v>19</v>
      </c>
      <c r="AG42" s="287"/>
      <c r="AH42" s="287"/>
      <c r="AI42" s="287"/>
      <c r="AJ42" s="295"/>
      <c r="AK42" s="287" t="s">
        <v>19</v>
      </c>
      <c r="AL42" s="287"/>
      <c r="AM42" s="287"/>
      <c r="AN42" s="287"/>
      <c r="AO42" s="295"/>
      <c r="AP42" s="287" t="s">
        <v>19</v>
      </c>
      <c r="AQ42" s="287"/>
      <c r="AR42" s="287"/>
      <c r="AS42" s="287"/>
      <c r="AT42" s="295"/>
      <c r="AU42" s="287" t="s">
        <v>19</v>
      </c>
      <c r="AV42" s="287"/>
      <c r="AW42" s="287"/>
      <c r="AX42" s="287"/>
      <c r="AY42" s="295"/>
      <c r="AZ42" s="287" t="s">
        <v>19</v>
      </c>
      <c r="BA42" s="287"/>
      <c r="BB42" s="287"/>
      <c r="BC42" s="287"/>
      <c r="BD42" s="295"/>
      <c r="BE42" s="286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7"/>
      <c r="BQ42" s="287"/>
      <c r="BR42" s="287"/>
      <c r="BS42" s="287"/>
      <c r="BT42" s="288"/>
      <c r="BU42" s="286"/>
      <c r="BV42" s="287"/>
      <c r="BW42" s="287"/>
      <c r="BX42" s="287"/>
      <c r="BY42" s="288"/>
      <c r="BZ42" s="157" t="s">
        <v>87</v>
      </c>
      <c r="CA42" s="158"/>
      <c r="CB42" s="158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</row>
    <row r="43" spans="1:149" ht="7.5" customHeight="1">
      <c r="B43" s="315" t="s">
        <v>20</v>
      </c>
      <c r="C43" s="316"/>
      <c r="D43" s="316"/>
      <c r="E43" s="315" t="s">
        <v>20</v>
      </c>
      <c r="F43" s="316"/>
      <c r="G43" s="316"/>
      <c r="H43" s="315" t="s">
        <v>20</v>
      </c>
      <c r="I43" s="316"/>
      <c r="J43" s="316"/>
      <c r="K43" s="315" t="s">
        <v>20</v>
      </c>
      <c r="L43" s="316"/>
      <c r="M43" s="316"/>
      <c r="N43" s="320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2"/>
      <c r="AF43" s="290"/>
      <c r="AG43" s="290"/>
      <c r="AH43" s="290"/>
      <c r="AI43" s="290"/>
      <c r="AJ43" s="296"/>
      <c r="AK43" s="290"/>
      <c r="AL43" s="290"/>
      <c r="AM43" s="290"/>
      <c r="AN43" s="290"/>
      <c r="AO43" s="296"/>
      <c r="AP43" s="290"/>
      <c r="AQ43" s="290"/>
      <c r="AR43" s="290"/>
      <c r="AS43" s="290"/>
      <c r="AT43" s="296"/>
      <c r="AU43" s="290"/>
      <c r="AV43" s="290"/>
      <c r="AW43" s="290"/>
      <c r="AX43" s="290"/>
      <c r="AY43" s="296"/>
      <c r="AZ43" s="290"/>
      <c r="BA43" s="290"/>
      <c r="BB43" s="290"/>
      <c r="BC43" s="290"/>
      <c r="BD43" s="296"/>
      <c r="BE43" s="289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1"/>
      <c r="BU43" s="289"/>
      <c r="BV43" s="290"/>
      <c r="BW43" s="290"/>
      <c r="BX43" s="290"/>
      <c r="BY43" s="291"/>
      <c r="BZ43" s="157"/>
      <c r="CA43" s="158"/>
      <c r="CB43" s="158"/>
      <c r="CC43" s="3"/>
      <c r="CD43" s="21">
        <v>1</v>
      </c>
      <c r="CE43" s="21">
        <v>2</v>
      </c>
      <c r="CF43" s="21">
        <v>3</v>
      </c>
      <c r="CG43" s="21">
        <v>4</v>
      </c>
      <c r="CH43" s="21">
        <v>5</v>
      </c>
      <c r="CI43" s="21">
        <v>6</v>
      </c>
      <c r="CJ43" s="3"/>
      <c r="CK43" s="3"/>
      <c r="CL43" s="3"/>
      <c r="CM43" s="3"/>
      <c r="CN43" s="3"/>
      <c r="CO43" s="3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</row>
    <row r="44" spans="1:149" ht="7.5" customHeight="1"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</row>
    <row r="45" spans="1:149" ht="7.5" customHeight="1">
      <c r="B45" s="373" t="s">
        <v>21</v>
      </c>
      <c r="C45" s="374"/>
      <c r="D45" s="375"/>
      <c r="E45" s="373" t="s">
        <v>22</v>
      </c>
      <c r="F45" s="374"/>
      <c r="G45" s="375"/>
      <c r="H45" s="373" t="s">
        <v>23</v>
      </c>
      <c r="I45" s="374"/>
      <c r="J45" s="375"/>
      <c r="K45" s="373" t="s">
        <v>24</v>
      </c>
      <c r="L45" s="374"/>
      <c r="M45" s="375"/>
      <c r="N45" s="343" t="str">
        <f>IF(B2=6,D5,IF(B2=5,D3,IF(B2=4,D4,IF(B2=3,D3,""))))</f>
        <v>Pol Ribera</v>
      </c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5"/>
      <c r="AF45" s="252" t="s">
        <v>2</v>
      </c>
      <c r="AG45" s="211"/>
      <c r="AH45" s="211"/>
      <c r="AI45" s="211"/>
      <c r="AJ45" s="211"/>
      <c r="AK45" s="211" t="s">
        <v>2</v>
      </c>
      <c r="AL45" s="211"/>
      <c r="AM45" s="211"/>
      <c r="AN45" s="211"/>
      <c r="AO45" s="211"/>
      <c r="AP45" s="211" t="s">
        <v>2</v>
      </c>
      <c r="AQ45" s="211"/>
      <c r="AR45" s="211"/>
      <c r="AS45" s="211"/>
      <c r="AT45" s="211"/>
      <c r="AU45" s="211" t="s">
        <v>2</v>
      </c>
      <c r="AV45" s="211"/>
      <c r="AW45" s="211"/>
      <c r="AX45" s="211"/>
      <c r="AY45" s="211"/>
      <c r="AZ45" s="211" t="s">
        <v>2</v>
      </c>
      <c r="BA45" s="211"/>
      <c r="BB45" s="211"/>
      <c r="BC45" s="211"/>
      <c r="BD45" s="211"/>
      <c r="BE45" s="246" t="str">
        <f>IF(BZ45=""," ",IF(LEFT(BZ45,1)="3",N45,N47))</f>
        <v xml:space="preserve"> </v>
      </c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8"/>
      <c r="BU45" s="191" t="str">
        <f>IF(BZ45="","",VLOOKUP(BZ45,result,2,FALSE))</f>
        <v/>
      </c>
      <c r="BV45" s="192"/>
      <c r="BW45" s="192"/>
      <c r="BX45" s="192"/>
      <c r="BY45" s="193"/>
      <c r="BZ45" s="332"/>
      <c r="CA45" s="333"/>
      <c r="CC45" s="3"/>
      <c r="CD45" s="22">
        <f>IF(BE45=D29,1,0)</f>
        <v>0</v>
      </c>
      <c r="CE45" s="22">
        <f>IF(BE45=D32,1,0)</f>
        <v>0</v>
      </c>
      <c r="CF45" s="22">
        <f>IF(BE45=D35,1,0)</f>
        <v>0</v>
      </c>
      <c r="CG45" s="22">
        <f>IF(BE45=AP29,1,0)</f>
        <v>0</v>
      </c>
      <c r="CH45" s="22">
        <f>IF(BE45=AP32,1,0)</f>
        <v>0</v>
      </c>
      <c r="CI45" s="22">
        <f>IF(BE45=AP35,1,0)</f>
        <v>0</v>
      </c>
      <c r="CJ45" s="23" t="s">
        <v>63</v>
      </c>
      <c r="CK45" s="24" t="s">
        <v>64</v>
      </c>
      <c r="CL45" s="23" t="s">
        <v>65</v>
      </c>
      <c r="CM45" s="3"/>
      <c r="CN45" s="3"/>
      <c r="CO45" s="3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</row>
    <row r="46" spans="1:149" ht="7.5" customHeight="1">
      <c r="B46" s="172"/>
      <c r="C46" s="173"/>
      <c r="D46" s="174"/>
      <c r="E46" s="172"/>
      <c r="F46" s="173"/>
      <c r="G46" s="174"/>
      <c r="H46" s="172"/>
      <c r="I46" s="173"/>
      <c r="J46" s="174"/>
      <c r="K46" s="172"/>
      <c r="L46" s="173"/>
      <c r="M46" s="174"/>
      <c r="N46" s="249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1"/>
      <c r="AF46" s="213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240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2"/>
      <c r="BU46" s="185"/>
      <c r="BV46" s="186"/>
      <c r="BW46" s="186"/>
      <c r="BX46" s="186"/>
      <c r="BY46" s="187"/>
      <c r="BZ46" s="332"/>
      <c r="CA46" s="333"/>
      <c r="CC46" s="3"/>
      <c r="CD46" s="25">
        <f>IF(CD47=D29,1,0)</f>
        <v>0</v>
      </c>
      <c r="CE46" s="25">
        <f>IF(CD47=D32,1,0)</f>
        <v>0</v>
      </c>
      <c r="CF46" s="25">
        <f>IF(CD47=D35,1,0)</f>
        <v>0</v>
      </c>
      <c r="CG46" s="25">
        <f>IF(CD47=AP29,1,0)</f>
        <v>0</v>
      </c>
      <c r="CH46" s="25">
        <f>IF(CD47=AP32,1,0)</f>
        <v>0</v>
      </c>
      <c r="CI46" s="25">
        <f>IF(CD47=AP35,1,0)</f>
        <v>0</v>
      </c>
      <c r="CJ46" s="23" t="s">
        <v>66</v>
      </c>
      <c r="CK46" s="24" t="s">
        <v>67</v>
      </c>
      <c r="CL46" s="23" t="s">
        <v>65</v>
      </c>
      <c r="CM46" s="3"/>
      <c r="CN46" s="3"/>
      <c r="CO46" s="3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</row>
    <row r="47" spans="1:149" ht="7.5" customHeight="1">
      <c r="A47" s="235" t="s">
        <v>55</v>
      </c>
      <c r="B47" s="163" t="s">
        <v>47</v>
      </c>
      <c r="C47" s="164"/>
      <c r="D47" s="165"/>
      <c r="E47" s="163" t="s">
        <v>48</v>
      </c>
      <c r="F47" s="164"/>
      <c r="G47" s="165"/>
      <c r="H47" s="163" t="s">
        <v>49</v>
      </c>
      <c r="I47" s="164"/>
      <c r="J47" s="165"/>
      <c r="K47" s="163" t="s">
        <v>50</v>
      </c>
      <c r="L47" s="164"/>
      <c r="M47" s="165"/>
      <c r="N47" s="253" t="str">
        <f>IF(B2=6,D7,IF(B2=5,D6,IF(B2=4,D5,IF(B2=3,D5,""))))</f>
        <v>Vinyet Solans</v>
      </c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5"/>
      <c r="AF47" s="213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240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2"/>
      <c r="BU47" s="185"/>
      <c r="BV47" s="186"/>
      <c r="BW47" s="186"/>
      <c r="BX47" s="186"/>
      <c r="BY47" s="187"/>
      <c r="BZ47" s="332"/>
      <c r="CA47" s="333"/>
      <c r="CC47" s="3"/>
      <c r="CD47" s="26" t="str">
        <f>IF(BZ45=""," ",IF(LEFT(BZ45,1)="3",N47,N45))</f>
        <v xml:space="preserve"> </v>
      </c>
      <c r="CE47" s="27"/>
      <c r="CF47" s="27"/>
      <c r="CG47" s="27"/>
      <c r="CH47" s="28"/>
      <c r="CI47" s="28"/>
      <c r="CJ47" s="24" t="s">
        <v>68</v>
      </c>
      <c r="CK47" s="24" t="s">
        <v>69</v>
      </c>
      <c r="CL47" s="23" t="s">
        <v>65</v>
      </c>
      <c r="CM47" s="3"/>
      <c r="CN47" s="3"/>
      <c r="CO47" s="3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</row>
    <row r="48" spans="1:149" ht="7.5" customHeight="1">
      <c r="A48" s="236"/>
      <c r="B48" s="169"/>
      <c r="C48" s="170"/>
      <c r="D48" s="171"/>
      <c r="E48" s="169"/>
      <c r="F48" s="170"/>
      <c r="G48" s="171"/>
      <c r="H48" s="169"/>
      <c r="I48" s="170"/>
      <c r="J48" s="171"/>
      <c r="K48" s="169"/>
      <c r="L48" s="170"/>
      <c r="M48" s="171"/>
      <c r="N48" s="256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8"/>
      <c r="AF48" s="213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243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5"/>
      <c r="BU48" s="185"/>
      <c r="BV48" s="186"/>
      <c r="BW48" s="186"/>
      <c r="BX48" s="186"/>
      <c r="BY48" s="187"/>
      <c r="BZ48" s="332"/>
      <c r="CA48" s="333"/>
      <c r="CC48" s="3"/>
      <c r="CD48" s="28"/>
      <c r="CE48" s="28"/>
      <c r="CF48" s="28"/>
      <c r="CG48" s="28"/>
      <c r="CH48" s="28"/>
      <c r="CI48" s="28"/>
      <c r="CJ48" s="24" t="s">
        <v>71</v>
      </c>
      <c r="CK48" s="24" t="s">
        <v>70</v>
      </c>
      <c r="CL48" s="23" t="s">
        <v>65</v>
      </c>
      <c r="CM48" s="3"/>
      <c r="CN48" s="3"/>
      <c r="CO48" s="3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</row>
    <row r="49" spans="1:149" ht="7.5" customHeight="1">
      <c r="B49" s="172" t="s">
        <v>25</v>
      </c>
      <c r="C49" s="173"/>
      <c r="D49" s="174"/>
      <c r="E49" s="172" t="s">
        <v>23</v>
      </c>
      <c r="F49" s="173"/>
      <c r="G49" s="174"/>
      <c r="H49" s="172" t="s">
        <v>22</v>
      </c>
      <c r="I49" s="173"/>
      <c r="J49" s="174"/>
      <c r="K49" s="172" t="s">
        <v>23</v>
      </c>
      <c r="L49" s="173"/>
      <c r="M49" s="174"/>
      <c r="N49" s="335" t="str">
        <f>IF(B2=6,D4,IF(B2=5,D4,IF(B2=4,D3,IF(B2=3,D4,""))))</f>
        <v>Arnau Francesch</v>
      </c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7"/>
      <c r="AF49" s="212" t="s">
        <v>2</v>
      </c>
      <c r="AG49" s="194"/>
      <c r="AH49" s="194"/>
      <c r="AI49" s="194"/>
      <c r="AJ49" s="194"/>
      <c r="AK49" s="194" t="s">
        <v>2</v>
      </c>
      <c r="AL49" s="194"/>
      <c r="AM49" s="194"/>
      <c r="AN49" s="194"/>
      <c r="AO49" s="194"/>
      <c r="AP49" s="194" t="s">
        <v>2</v>
      </c>
      <c r="AQ49" s="194"/>
      <c r="AR49" s="194"/>
      <c r="AS49" s="194"/>
      <c r="AT49" s="194"/>
      <c r="AU49" s="194" t="s">
        <v>2</v>
      </c>
      <c r="AV49" s="194"/>
      <c r="AW49" s="194"/>
      <c r="AX49" s="194"/>
      <c r="AY49" s="194"/>
      <c r="AZ49" s="194" t="s">
        <v>2</v>
      </c>
      <c r="BA49" s="194"/>
      <c r="BB49" s="194"/>
      <c r="BC49" s="194"/>
      <c r="BD49" s="194"/>
      <c r="BE49" s="237" t="str">
        <f>IF(BZ49=""," ",IF(LEFT(BZ49,1)="3",N49,N51))</f>
        <v xml:space="preserve"> </v>
      </c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9"/>
      <c r="BU49" s="182" t="str">
        <f>IF(BZ49="","",VLOOKUP(BZ49,result,2,FALSE))</f>
        <v/>
      </c>
      <c r="BV49" s="183"/>
      <c r="BW49" s="183"/>
      <c r="BX49" s="183"/>
      <c r="BY49" s="184"/>
      <c r="BZ49" s="332"/>
      <c r="CA49" s="333"/>
      <c r="CC49" s="3"/>
      <c r="CD49" s="22">
        <f>IF(BE49=D29,1,0)</f>
        <v>0</v>
      </c>
      <c r="CE49" s="22">
        <f>IF(BE49=D32,1,0)</f>
        <v>0</v>
      </c>
      <c r="CF49" s="22">
        <f>IF(BE49=D35,1,0)</f>
        <v>0</v>
      </c>
      <c r="CG49" s="22">
        <f>IF(BE49=AP29,1,0)</f>
        <v>0</v>
      </c>
      <c r="CH49" s="22">
        <f>IF(BE49=AP32,1,0)</f>
        <v>0</v>
      </c>
      <c r="CI49" s="22">
        <f>IF(BE49=AP35,1,0)</f>
        <v>0</v>
      </c>
      <c r="CJ49" s="23" t="s">
        <v>72</v>
      </c>
      <c r="CK49" s="23" t="s">
        <v>73</v>
      </c>
      <c r="CL49" s="23" t="s">
        <v>74</v>
      </c>
      <c r="CM49" s="3"/>
      <c r="CN49" s="3"/>
      <c r="CO49" s="3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</row>
    <row r="50" spans="1:149" ht="7.5" customHeight="1">
      <c r="B50" s="172"/>
      <c r="C50" s="173"/>
      <c r="D50" s="174"/>
      <c r="E50" s="172"/>
      <c r="F50" s="173"/>
      <c r="G50" s="174"/>
      <c r="H50" s="172"/>
      <c r="I50" s="173"/>
      <c r="J50" s="174"/>
      <c r="K50" s="172"/>
      <c r="L50" s="173"/>
      <c r="M50" s="174"/>
      <c r="N50" s="249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1"/>
      <c r="AF50" s="213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240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2"/>
      <c r="BU50" s="185"/>
      <c r="BV50" s="186"/>
      <c r="BW50" s="186"/>
      <c r="BX50" s="186"/>
      <c r="BY50" s="187"/>
      <c r="BZ50" s="332"/>
      <c r="CA50" s="333"/>
      <c r="CC50" s="3"/>
      <c r="CD50" s="25">
        <f>IF(CD51=D29,1,0)</f>
        <v>0</v>
      </c>
      <c r="CE50" s="25">
        <f>IF(CD51=D32,1,0)</f>
        <v>0</v>
      </c>
      <c r="CF50" s="25">
        <f>IF(CD51=D35,1,0)</f>
        <v>0</v>
      </c>
      <c r="CG50" s="25">
        <f>IF(CD51=AP29,1,0)</f>
        <v>0</v>
      </c>
      <c r="CH50" s="25">
        <f>IF(CD51=AP32,1,0)</f>
        <v>0</v>
      </c>
      <c r="CI50" s="25">
        <f>IF(CD51=AP35,1,0)</f>
        <v>0</v>
      </c>
      <c r="CJ50" s="24" t="s">
        <v>75</v>
      </c>
      <c r="CK50" s="24" t="s">
        <v>76</v>
      </c>
      <c r="CL50" s="23" t="s">
        <v>74</v>
      </c>
      <c r="CM50" s="3"/>
      <c r="CN50" s="3"/>
      <c r="CO50" s="3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</row>
    <row r="51" spans="1:149" ht="7.5" customHeight="1">
      <c r="A51" s="235" t="s">
        <v>55</v>
      </c>
      <c r="B51" s="163" t="s">
        <v>48</v>
      </c>
      <c r="C51" s="164"/>
      <c r="D51" s="165"/>
      <c r="E51" s="163" t="s">
        <v>49</v>
      </c>
      <c r="F51" s="164"/>
      <c r="G51" s="165"/>
      <c r="H51" s="163" t="s">
        <v>50</v>
      </c>
      <c r="I51" s="164"/>
      <c r="J51" s="165"/>
      <c r="K51" s="163" t="s">
        <v>49</v>
      </c>
      <c r="L51" s="164"/>
      <c r="M51" s="165"/>
      <c r="N51" s="253" t="str">
        <f>IF(B2=6,D8,IF(B2=5,D5,IF(B2=4,D6,IF(B2=3,D5,""))))</f>
        <v>Albert Feliu</v>
      </c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5"/>
      <c r="AF51" s="213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240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2"/>
      <c r="BU51" s="185"/>
      <c r="BV51" s="186"/>
      <c r="BW51" s="186"/>
      <c r="BX51" s="186"/>
      <c r="BY51" s="187"/>
      <c r="BZ51" s="332"/>
      <c r="CA51" s="333"/>
      <c r="CC51" s="3"/>
      <c r="CD51" s="26" t="str">
        <f>IF(BZ49=""," ",IF(LEFT(BZ49,1)="3",N51,N49))</f>
        <v xml:space="preserve"> </v>
      </c>
      <c r="CE51" s="27"/>
      <c r="CF51" s="27"/>
      <c r="CG51" s="27"/>
      <c r="CH51" s="28"/>
      <c r="CI51" s="28"/>
      <c r="CJ51" s="24" t="s">
        <v>77</v>
      </c>
      <c r="CK51" s="24" t="s">
        <v>78</v>
      </c>
      <c r="CL51" s="23" t="s">
        <v>74</v>
      </c>
      <c r="CM51" s="3"/>
      <c r="CN51" s="3"/>
      <c r="CO51" s="3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</row>
    <row r="52" spans="1:149" ht="7.5" customHeight="1">
      <c r="A52" s="236"/>
      <c r="B52" s="169"/>
      <c r="C52" s="170"/>
      <c r="D52" s="171"/>
      <c r="E52" s="169"/>
      <c r="F52" s="170"/>
      <c r="G52" s="171"/>
      <c r="H52" s="169"/>
      <c r="I52" s="170"/>
      <c r="J52" s="171"/>
      <c r="K52" s="169"/>
      <c r="L52" s="170"/>
      <c r="M52" s="171"/>
      <c r="N52" s="256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8"/>
      <c r="AF52" s="214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243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5"/>
      <c r="BU52" s="188"/>
      <c r="BV52" s="189"/>
      <c r="BW52" s="189"/>
      <c r="BX52" s="189"/>
      <c r="BY52" s="190"/>
      <c r="BZ52" s="332"/>
      <c r="CA52" s="333"/>
      <c r="CC52" s="3"/>
      <c r="CD52" s="28"/>
      <c r="CE52" s="28"/>
      <c r="CF52" s="28"/>
      <c r="CG52" s="28"/>
      <c r="CH52" s="28"/>
      <c r="CI52" s="28"/>
      <c r="CJ52" s="24" t="s">
        <v>79</v>
      </c>
      <c r="CK52" s="24" t="s">
        <v>80</v>
      </c>
      <c r="CL52" s="23" t="s">
        <v>74</v>
      </c>
      <c r="CM52" s="3"/>
      <c r="CN52" s="3"/>
      <c r="CO52" s="3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</row>
    <row r="53" spans="1:149" ht="7.5" customHeight="1">
      <c r="B53" s="172" t="s">
        <v>22</v>
      </c>
      <c r="C53" s="173"/>
      <c r="D53" s="174"/>
      <c r="E53" s="172" t="s">
        <v>26</v>
      </c>
      <c r="F53" s="173"/>
      <c r="G53" s="174"/>
      <c r="H53" s="172" t="s">
        <v>27</v>
      </c>
      <c r="I53" s="173"/>
      <c r="J53" s="174"/>
      <c r="K53" s="172" t="s">
        <v>28</v>
      </c>
      <c r="L53" s="173"/>
      <c r="M53" s="174"/>
      <c r="N53" s="249" t="str">
        <f>IF(B2=6,D3,IF(B2=5,D6,IF(B2=4,D4,IF(B2=3,D3,""))))</f>
        <v>Pol Ribera</v>
      </c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1"/>
      <c r="AF53" s="212" t="s">
        <v>2</v>
      </c>
      <c r="AG53" s="194"/>
      <c r="AH53" s="194"/>
      <c r="AI53" s="194"/>
      <c r="AJ53" s="194"/>
      <c r="AK53" s="194" t="s">
        <v>2</v>
      </c>
      <c r="AL53" s="194"/>
      <c r="AM53" s="194"/>
      <c r="AN53" s="194"/>
      <c r="AO53" s="194"/>
      <c r="AP53" s="194" t="s">
        <v>2</v>
      </c>
      <c r="AQ53" s="194"/>
      <c r="AR53" s="194"/>
      <c r="AS53" s="194"/>
      <c r="AT53" s="194"/>
      <c r="AU53" s="194" t="s">
        <v>2</v>
      </c>
      <c r="AV53" s="194"/>
      <c r="AW53" s="194"/>
      <c r="AX53" s="194"/>
      <c r="AY53" s="194"/>
      <c r="AZ53" s="194" t="s">
        <v>2</v>
      </c>
      <c r="BA53" s="194"/>
      <c r="BB53" s="194"/>
      <c r="BC53" s="194"/>
      <c r="BD53" s="194"/>
      <c r="BE53" s="240" t="str">
        <f>IF(BZ53=""," ",IF(LEFT(BZ53,1)="3",N53,N55))</f>
        <v xml:space="preserve"> </v>
      </c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2"/>
      <c r="BU53" s="185" t="str">
        <f>IF(BZ53="","",VLOOKUP(BZ53,result,2,FALSE))</f>
        <v/>
      </c>
      <c r="BV53" s="186"/>
      <c r="BW53" s="186"/>
      <c r="BX53" s="186"/>
      <c r="BY53" s="187"/>
      <c r="BZ53" s="332"/>
      <c r="CA53" s="333"/>
      <c r="CC53" s="3"/>
      <c r="CD53" s="22">
        <f>IF(BE53=D29,1,0)</f>
        <v>0</v>
      </c>
      <c r="CE53" s="22">
        <f>IF(BE53=D32,1,0)</f>
        <v>0</v>
      </c>
      <c r="CF53" s="22">
        <f>IF(BE53=D35,1,0)</f>
        <v>0</v>
      </c>
      <c r="CG53" s="22">
        <f>IF(BE53=AP29,1,0)</f>
        <v>0</v>
      </c>
      <c r="CH53" s="22">
        <f>IF(BE53=AP32,1,0)</f>
        <v>0</v>
      </c>
      <c r="CI53" s="22">
        <f>IF(BE53=AP35,1,0)</f>
        <v>0</v>
      </c>
      <c r="CJ53" s="23"/>
      <c r="CK53" s="23" t="s">
        <v>81</v>
      </c>
      <c r="CL53" s="23" t="s">
        <v>81</v>
      </c>
      <c r="CM53" s="3"/>
      <c r="CN53" s="3"/>
      <c r="CO53" s="3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</row>
    <row r="54" spans="1:149" ht="7.5" customHeight="1">
      <c r="B54" s="172"/>
      <c r="C54" s="173"/>
      <c r="D54" s="174"/>
      <c r="E54" s="172"/>
      <c r="F54" s="173"/>
      <c r="G54" s="174"/>
      <c r="H54" s="172"/>
      <c r="I54" s="173"/>
      <c r="J54" s="174"/>
      <c r="K54" s="172"/>
      <c r="L54" s="173"/>
      <c r="M54" s="174"/>
      <c r="N54" s="249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1"/>
      <c r="AF54" s="213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240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2"/>
      <c r="BU54" s="185"/>
      <c r="BV54" s="186"/>
      <c r="BW54" s="186"/>
      <c r="BX54" s="186"/>
      <c r="BY54" s="187"/>
      <c r="BZ54" s="332"/>
      <c r="CA54" s="333"/>
      <c r="CC54" s="3"/>
      <c r="CD54" s="25">
        <f>IF(CD55=D29,1,0)</f>
        <v>0</v>
      </c>
      <c r="CE54" s="25">
        <f>IF(CD55=D32,1,0)</f>
        <v>0</v>
      </c>
      <c r="CF54" s="25">
        <f>IF(CD55=D35,1,0)</f>
        <v>0</v>
      </c>
      <c r="CG54" s="25">
        <f>IF(CD55=AP29,1,0)</f>
        <v>0</v>
      </c>
      <c r="CH54" s="25">
        <f>IF(CD55=AP32,1,0)</f>
        <v>0</v>
      </c>
      <c r="CI54" s="25">
        <f>IF(CD55=AP35,1,0)</f>
        <v>0</v>
      </c>
      <c r="CJ54" s="3"/>
      <c r="CK54" s="3"/>
      <c r="CL54" s="3"/>
      <c r="CM54" s="3"/>
      <c r="CN54" s="3"/>
      <c r="CO54" s="3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</row>
    <row r="55" spans="1:149" ht="7.5" customHeight="1">
      <c r="A55" s="235" t="s">
        <v>55</v>
      </c>
      <c r="B55" s="163" t="s">
        <v>51</v>
      </c>
      <c r="C55" s="164"/>
      <c r="D55" s="165"/>
      <c r="E55" s="163" t="s">
        <v>50</v>
      </c>
      <c r="F55" s="164"/>
      <c r="G55" s="165"/>
      <c r="H55" s="163" t="s">
        <v>52</v>
      </c>
      <c r="I55" s="164"/>
      <c r="J55" s="165"/>
      <c r="K55" s="163" t="s">
        <v>52</v>
      </c>
      <c r="L55" s="164"/>
      <c r="M55" s="165"/>
      <c r="N55" s="253" t="str">
        <f>IF(B2=6,D6,IF(B2=5,D7,IF(B2=4,D6,IF(B2=3,D4,""))))</f>
        <v>Albert Feliu</v>
      </c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5"/>
      <c r="AF55" s="213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240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2"/>
      <c r="BU55" s="185"/>
      <c r="BV55" s="186"/>
      <c r="BW55" s="186"/>
      <c r="BX55" s="186"/>
      <c r="BY55" s="187"/>
      <c r="BZ55" s="332"/>
      <c r="CA55" s="333"/>
      <c r="CC55" s="3"/>
      <c r="CD55" s="26" t="str">
        <f>IF(BZ53=""," ",IF(LEFT(BZ53,1)="3",N55,N53))</f>
        <v xml:space="preserve"> </v>
      </c>
      <c r="CE55" s="27"/>
      <c r="CF55" s="27"/>
      <c r="CG55" s="27"/>
      <c r="CH55" s="28"/>
      <c r="CI55" s="28"/>
      <c r="CJ55" s="3"/>
      <c r="CK55" s="3"/>
      <c r="CL55" s="3"/>
      <c r="CM55" s="3"/>
      <c r="CN55" s="3"/>
      <c r="CO55" s="3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</row>
    <row r="56" spans="1:149" ht="7.5" customHeight="1">
      <c r="A56" s="236"/>
      <c r="B56" s="166"/>
      <c r="C56" s="167"/>
      <c r="D56" s="168"/>
      <c r="E56" s="166"/>
      <c r="F56" s="167"/>
      <c r="G56" s="168"/>
      <c r="H56" s="166"/>
      <c r="I56" s="167"/>
      <c r="J56" s="168"/>
      <c r="K56" s="169"/>
      <c r="L56" s="170"/>
      <c r="M56" s="171"/>
      <c r="N56" s="338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40"/>
      <c r="AF56" s="213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243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5"/>
      <c r="BU56" s="185"/>
      <c r="BV56" s="186"/>
      <c r="BW56" s="186"/>
      <c r="BX56" s="186"/>
      <c r="BY56" s="187"/>
      <c r="BZ56" s="332"/>
      <c r="CA56" s="333"/>
      <c r="CC56" s="3"/>
      <c r="CD56" s="28"/>
      <c r="CE56" s="28"/>
      <c r="CF56" s="28"/>
      <c r="CG56" s="28"/>
      <c r="CH56" s="28"/>
      <c r="CI56" s="28"/>
      <c r="CJ56" s="3"/>
      <c r="CK56" s="3"/>
      <c r="CL56" s="3"/>
      <c r="CM56" s="3"/>
      <c r="CN56" s="3"/>
      <c r="CO56" s="3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</row>
    <row r="57" spans="1:149" ht="7.5" customHeight="1">
      <c r="B57" s="172" t="s">
        <v>29</v>
      </c>
      <c r="C57" s="173"/>
      <c r="D57" s="174"/>
      <c r="E57" s="172" t="s">
        <v>24</v>
      </c>
      <c r="F57" s="173"/>
      <c r="G57" s="174"/>
      <c r="H57" s="172" t="s">
        <v>24</v>
      </c>
      <c r="I57" s="173"/>
      <c r="J57" s="174"/>
      <c r="K57" s="271"/>
      <c r="L57" s="272"/>
      <c r="M57" s="334"/>
      <c r="N57" s="249" t="str">
        <f>IF(B2=6,D4,IF(B2=5,D3,IF(B2=4,D3,IF(B2=3,"",""))))</f>
        <v>Arnau Francesch</v>
      </c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1"/>
      <c r="AF57" s="252" t="s">
        <v>2</v>
      </c>
      <c r="AG57" s="211"/>
      <c r="AH57" s="211"/>
      <c r="AI57" s="211"/>
      <c r="AJ57" s="211"/>
      <c r="AK57" s="211" t="s">
        <v>2</v>
      </c>
      <c r="AL57" s="211"/>
      <c r="AM57" s="211"/>
      <c r="AN57" s="211"/>
      <c r="AO57" s="211"/>
      <c r="AP57" s="211" t="s">
        <v>2</v>
      </c>
      <c r="AQ57" s="211"/>
      <c r="AR57" s="211"/>
      <c r="AS57" s="211"/>
      <c r="AT57" s="211"/>
      <c r="AU57" s="211" t="s">
        <v>2</v>
      </c>
      <c r="AV57" s="211"/>
      <c r="AW57" s="211"/>
      <c r="AX57" s="211"/>
      <c r="AY57" s="211"/>
      <c r="AZ57" s="211" t="s">
        <v>2</v>
      </c>
      <c r="BA57" s="211"/>
      <c r="BB57" s="211"/>
      <c r="BC57" s="211"/>
      <c r="BD57" s="211"/>
      <c r="BE57" s="246" t="str">
        <f>IF(BZ57=""," ",IF(LEFT(BZ57,1)="3",N57,N59))</f>
        <v xml:space="preserve"> </v>
      </c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8"/>
      <c r="BU57" s="191" t="str">
        <f>IF(BZ57="","",VLOOKUP(BZ57,result,2,FALSE))</f>
        <v/>
      </c>
      <c r="BV57" s="192"/>
      <c r="BW57" s="192"/>
      <c r="BX57" s="192"/>
      <c r="BY57" s="193"/>
      <c r="BZ57" s="332"/>
      <c r="CA57" s="333"/>
      <c r="CC57" s="3"/>
      <c r="CD57" s="22">
        <f>IF(BE57=D29,1,0)</f>
        <v>0</v>
      </c>
      <c r="CE57" s="22">
        <f>IF(BE57=D32,1,0)</f>
        <v>0</v>
      </c>
      <c r="CF57" s="22">
        <f>IF(BE57=D35,1,0)</f>
        <v>0</v>
      </c>
      <c r="CG57" s="22">
        <f>IF(BE57=AP29,1,0)</f>
        <v>0</v>
      </c>
      <c r="CH57" s="22">
        <f>IF(BE57=AP32,1,0)</f>
        <v>0</v>
      </c>
      <c r="CI57" s="22">
        <f>IF(BE57=AP35,1,0)</f>
        <v>0</v>
      </c>
      <c r="CJ57" s="3"/>
      <c r="CK57" s="3"/>
      <c r="CL57" s="3"/>
      <c r="CM57" s="3"/>
      <c r="CN57" s="3"/>
      <c r="CO57" s="3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</row>
    <row r="58" spans="1:149" ht="7.5" customHeight="1">
      <c r="B58" s="172"/>
      <c r="C58" s="173"/>
      <c r="D58" s="174"/>
      <c r="E58" s="172"/>
      <c r="F58" s="173"/>
      <c r="G58" s="174"/>
      <c r="H58" s="172"/>
      <c r="I58" s="173"/>
      <c r="J58" s="174"/>
      <c r="K58" s="262"/>
      <c r="L58" s="263"/>
      <c r="M58" s="264"/>
      <c r="N58" s="249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1"/>
      <c r="AF58" s="213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240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2"/>
      <c r="BU58" s="185"/>
      <c r="BV58" s="186"/>
      <c r="BW58" s="186"/>
      <c r="BX58" s="186"/>
      <c r="BY58" s="187"/>
      <c r="BZ58" s="332"/>
      <c r="CA58" s="333"/>
      <c r="CC58" s="3"/>
      <c r="CD58" s="25">
        <f>IF(CD59=D29,1,0)</f>
        <v>0</v>
      </c>
      <c r="CE58" s="25">
        <f>IF(CD59=D32,1,0)</f>
        <v>0</v>
      </c>
      <c r="CF58" s="25">
        <f>IF(CD59=D35,1,0)</f>
        <v>0</v>
      </c>
      <c r="CG58" s="25">
        <f>IF(CD59=AP29,1,0)</f>
        <v>0</v>
      </c>
      <c r="CH58" s="25">
        <f>IF(CD59=AP32,1,0)</f>
        <v>0</v>
      </c>
      <c r="CI58" s="25">
        <f>IF(CD59=AP35,1,0)</f>
        <v>0</v>
      </c>
      <c r="CJ58" s="3"/>
      <c r="CK58" s="3"/>
      <c r="CL58" s="3"/>
      <c r="CM58" s="3"/>
      <c r="CN58" s="3"/>
      <c r="CO58" s="3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</row>
    <row r="59" spans="1:149" ht="7.5" customHeight="1">
      <c r="A59" s="235" t="s">
        <v>55</v>
      </c>
      <c r="B59" s="163" t="s">
        <v>49</v>
      </c>
      <c r="C59" s="164"/>
      <c r="D59" s="165"/>
      <c r="E59" s="163" t="s">
        <v>47</v>
      </c>
      <c r="F59" s="164"/>
      <c r="G59" s="165"/>
      <c r="H59" s="163" t="s">
        <v>47</v>
      </c>
      <c r="I59" s="164"/>
      <c r="J59" s="165"/>
      <c r="K59" s="262"/>
      <c r="L59" s="263"/>
      <c r="M59" s="264"/>
      <c r="N59" s="253" t="str">
        <f>IF(B2=6,D7,IF(B2=5,D5,IF(B2=4,D5,IF(B2=3,"",""))))</f>
        <v>Vinyet Solans</v>
      </c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5"/>
      <c r="AF59" s="213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240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2"/>
      <c r="BU59" s="185"/>
      <c r="BV59" s="186"/>
      <c r="BW59" s="186"/>
      <c r="BX59" s="186"/>
      <c r="BY59" s="187"/>
      <c r="BZ59" s="332"/>
      <c r="CA59" s="333"/>
      <c r="CC59" s="3"/>
      <c r="CD59" s="26" t="str">
        <f>IF(BZ57=""," ",IF(LEFT(BZ57,1)="3",N59,N57))</f>
        <v xml:space="preserve"> </v>
      </c>
      <c r="CE59" s="27"/>
      <c r="CF59" s="27"/>
      <c r="CG59" s="27"/>
      <c r="CH59" s="28"/>
      <c r="CI59" s="28"/>
      <c r="CJ59" s="3"/>
      <c r="CK59" s="3"/>
      <c r="CL59" s="3"/>
      <c r="CM59" s="3"/>
      <c r="CN59" s="3"/>
      <c r="CO59" s="3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</row>
    <row r="60" spans="1:149" ht="7.5" customHeight="1">
      <c r="A60" s="236"/>
      <c r="B60" s="169"/>
      <c r="C60" s="170"/>
      <c r="D60" s="171"/>
      <c r="E60" s="169"/>
      <c r="F60" s="170"/>
      <c r="G60" s="171"/>
      <c r="H60" s="169"/>
      <c r="I60" s="170"/>
      <c r="J60" s="171"/>
      <c r="K60" s="265"/>
      <c r="L60" s="266"/>
      <c r="M60" s="267"/>
      <c r="N60" s="256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8"/>
      <c r="AF60" s="214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243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5"/>
      <c r="BU60" s="185"/>
      <c r="BV60" s="186"/>
      <c r="BW60" s="186"/>
      <c r="BX60" s="186"/>
      <c r="BY60" s="187"/>
      <c r="BZ60" s="332"/>
      <c r="CA60" s="333"/>
      <c r="CC60" s="3"/>
      <c r="CD60" s="28"/>
      <c r="CE60" s="28"/>
      <c r="CF60" s="28"/>
      <c r="CG60" s="28"/>
      <c r="CH60" s="28"/>
      <c r="CI60" s="28"/>
      <c r="CJ60" s="3"/>
      <c r="CK60" s="3"/>
      <c r="CL60" s="3"/>
      <c r="CM60" s="3"/>
      <c r="CN60" s="3"/>
      <c r="CO60" s="3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</row>
    <row r="61" spans="1:149" ht="7.5" customHeight="1">
      <c r="B61" s="172" t="s">
        <v>30</v>
      </c>
      <c r="C61" s="173"/>
      <c r="D61" s="174"/>
      <c r="E61" s="172" t="s">
        <v>29</v>
      </c>
      <c r="F61" s="173"/>
      <c r="G61" s="174"/>
      <c r="H61" s="172" t="s">
        <v>30</v>
      </c>
      <c r="I61" s="173"/>
      <c r="J61" s="174"/>
      <c r="K61" s="259"/>
      <c r="L61" s="260"/>
      <c r="M61" s="261"/>
      <c r="N61" s="249" t="str">
        <f>IF(B2=6,D5,IF(B2=5,D4,IF(B2=4,D5,IF(B2=3,"",""))))</f>
        <v>Vinyet Solans</v>
      </c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1"/>
      <c r="AF61" s="212" t="s">
        <v>2</v>
      </c>
      <c r="AG61" s="194"/>
      <c r="AH61" s="194"/>
      <c r="AI61" s="194"/>
      <c r="AJ61" s="194"/>
      <c r="AK61" s="194" t="s">
        <v>2</v>
      </c>
      <c r="AL61" s="194"/>
      <c r="AM61" s="194"/>
      <c r="AN61" s="194"/>
      <c r="AO61" s="194"/>
      <c r="AP61" s="194" t="s">
        <v>2</v>
      </c>
      <c r="AQ61" s="194"/>
      <c r="AR61" s="194"/>
      <c r="AS61" s="194"/>
      <c r="AT61" s="194"/>
      <c r="AU61" s="194" t="s">
        <v>2</v>
      </c>
      <c r="AV61" s="194"/>
      <c r="AW61" s="194"/>
      <c r="AX61" s="194"/>
      <c r="AY61" s="194"/>
      <c r="AZ61" s="194" t="s">
        <v>2</v>
      </c>
      <c r="BA61" s="194"/>
      <c r="BB61" s="194"/>
      <c r="BC61" s="194"/>
      <c r="BD61" s="194"/>
      <c r="BE61" s="237" t="str">
        <f>IF(BZ61=""," ",IF(LEFT(BZ61,1)="3",N61,N63))</f>
        <v xml:space="preserve"> </v>
      </c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239"/>
      <c r="BU61" s="182" t="str">
        <f>IF(BZ61="","",VLOOKUP(BZ61,result,2,FALSE))</f>
        <v/>
      </c>
      <c r="BV61" s="183"/>
      <c r="BW61" s="183"/>
      <c r="BX61" s="183"/>
      <c r="BY61" s="184"/>
      <c r="BZ61" s="332"/>
      <c r="CA61" s="333"/>
      <c r="CC61" s="3"/>
      <c r="CD61" s="22">
        <f>IF(BE61=D29,1,0)</f>
        <v>0</v>
      </c>
      <c r="CE61" s="22">
        <f>IF(BE61=D32,1,0)</f>
        <v>0</v>
      </c>
      <c r="CF61" s="22">
        <f>IF(BE61=D35,1,0)</f>
        <v>0</v>
      </c>
      <c r="CG61" s="22">
        <f>IF(BE61=AP29,1,0)</f>
        <v>0</v>
      </c>
      <c r="CH61" s="22">
        <f>IF(BE61=AP32,1,0)</f>
        <v>0</v>
      </c>
      <c r="CI61" s="22">
        <f>IF(BE61=AP35,1,0)</f>
        <v>0</v>
      </c>
      <c r="CJ61" s="3"/>
      <c r="CK61" s="3"/>
      <c r="CL61" s="3"/>
      <c r="CM61" s="3"/>
      <c r="CN61" s="3"/>
      <c r="CO61" s="3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</row>
    <row r="62" spans="1:149" ht="7.5" customHeight="1">
      <c r="B62" s="172"/>
      <c r="C62" s="173"/>
      <c r="D62" s="174"/>
      <c r="E62" s="172"/>
      <c r="F62" s="173"/>
      <c r="G62" s="174"/>
      <c r="H62" s="172"/>
      <c r="I62" s="173"/>
      <c r="J62" s="174"/>
      <c r="K62" s="262"/>
      <c r="L62" s="263"/>
      <c r="M62" s="264"/>
      <c r="N62" s="249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1"/>
      <c r="AF62" s="213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240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2"/>
      <c r="BU62" s="185"/>
      <c r="BV62" s="186"/>
      <c r="BW62" s="186"/>
      <c r="BX62" s="186"/>
      <c r="BY62" s="187"/>
      <c r="BZ62" s="332"/>
      <c r="CA62" s="333"/>
      <c r="CC62" s="3"/>
      <c r="CD62" s="25">
        <f>IF(CD63=D29,1,0)</f>
        <v>0</v>
      </c>
      <c r="CE62" s="25">
        <f>IF(CD63=D32,1,0)</f>
        <v>0</v>
      </c>
      <c r="CF62" s="25">
        <f>IF(CD63=D35,1,0)</f>
        <v>0</v>
      </c>
      <c r="CG62" s="25">
        <f>IF(CD63=AP29,1,0)</f>
        <v>0</v>
      </c>
      <c r="CH62" s="25">
        <f>IF(CD63=AP32,1,0)</f>
        <v>0</v>
      </c>
      <c r="CI62" s="25">
        <f>IF(CD63=AP35,1,0)</f>
        <v>0</v>
      </c>
      <c r="CJ62" s="3"/>
      <c r="CK62" s="3"/>
      <c r="CL62" s="3"/>
      <c r="CM62" s="3"/>
      <c r="CN62" s="3"/>
      <c r="CO62" s="3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</row>
    <row r="63" spans="1:149" ht="7.5" customHeight="1">
      <c r="A63" s="235" t="s">
        <v>55</v>
      </c>
      <c r="B63" s="163" t="s">
        <v>50</v>
      </c>
      <c r="C63" s="164"/>
      <c r="D63" s="165"/>
      <c r="E63" s="163" t="s">
        <v>52</v>
      </c>
      <c r="F63" s="164"/>
      <c r="G63" s="165"/>
      <c r="H63" s="163" t="s">
        <v>50</v>
      </c>
      <c r="I63" s="164"/>
      <c r="J63" s="165"/>
      <c r="K63" s="262"/>
      <c r="L63" s="263"/>
      <c r="M63" s="264"/>
      <c r="N63" s="253" t="str">
        <f>IF(B2=6,D6,IF(B2=5,D7,IF(B2=4,D6,IF(B2=3,"",""))))</f>
        <v>Albert Feliu</v>
      </c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5"/>
      <c r="AF63" s="213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240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2"/>
      <c r="BU63" s="185"/>
      <c r="BV63" s="186"/>
      <c r="BW63" s="186"/>
      <c r="BX63" s="186"/>
      <c r="BY63" s="187"/>
      <c r="BZ63" s="332"/>
      <c r="CA63" s="333"/>
      <c r="CC63" s="3"/>
      <c r="CD63" s="26" t="str">
        <f>IF(BZ61=""," ",IF(LEFT(BZ61,1)="3",N63,N61))</f>
        <v xml:space="preserve"> </v>
      </c>
      <c r="CE63" s="27"/>
      <c r="CF63" s="27"/>
      <c r="CG63" s="27"/>
      <c r="CH63" s="28"/>
      <c r="CI63" s="28"/>
      <c r="CJ63" s="3"/>
      <c r="CK63" s="3"/>
      <c r="CL63" s="3"/>
      <c r="CM63" s="3"/>
      <c r="CN63" s="3"/>
      <c r="CO63" s="3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</row>
    <row r="64" spans="1:149" ht="7.5" customHeight="1">
      <c r="A64" s="236"/>
      <c r="B64" s="169"/>
      <c r="C64" s="170"/>
      <c r="D64" s="171"/>
      <c r="E64" s="169"/>
      <c r="F64" s="170"/>
      <c r="G64" s="171"/>
      <c r="H64" s="169"/>
      <c r="I64" s="170"/>
      <c r="J64" s="171"/>
      <c r="K64" s="265"/>
      <c r="L64" s="266"/>
      <c r="M64" s="267"/>
      <c r="N64" s="256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8"/>
      <c r="AF64" s="214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243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5"/>
      <c r="BU64" s="188"/>
      <c r="BV64" s="189"/>
      <c r="BW64" s="189"/>
      <c r="BX64" s="189"/>
      <c r="BY64" s="190"/>
      <c r="BZ64" s="332"/>
      <c r="CA64" s="333"/>
      <c r="CC64" s="3"/>
      <c r="CD64" s="28"/>
      <c r="CE64" s="28"/>
      <c r="CF64" s="28"/>
      <c r="CG64" s="28"/>
      <c r="CH64" s="28"/>
      <c r="CI64" s="28"/>
      <c r="CJ64" s="3"/>
      <c r="CK64" s="3"/>
      <c r="CL64" s="3"/>
      <c r="CM64" s="3"/>
      <c r="CN64" s="3"/>
      <c r="CO64" s="3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</row>
    <row r="65" spans="1:149" ht="7.5" customHeight="1">
      <c r="B65" s="172" t="s">
        <v>31</v>
      </c>
      <c r="C65" s="173"/>
      <c r="D65" s="174"/>
      <c r="E65" s="172" t="s">
        <v>30</v>
      </c>
      <c r="F65" s="173"/>
      <c r="G65" s="174"/>
      <c r="H65" s="172" t="s">
        <v>28</v>
      </c>
      <c r="I65" s="173"/>
      <c r="J65" s="174"/>
      <c r="K65" s="259"/>
      <c r="L65" s="260"/>
      <c r="M65" s="261"/>
      <c r="N65" s="249" t="str">
        <f>IF(B2=6,D3,IF(B2=5,D5,IF(B2=4,D3,IF(B2=3,"",""))))</f>
        <v>Arnau Francesch</v>
      </c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1"/>
      <c r="AF65" s="212" t="s">
        <v>2</v>
      </c>
      <c r="AG65" s="194"/>
      <c r="AH65" s="194"/>
      <c r="AI65" s="194"/>
      <c r="AJ65" s="194"/>
      <c r="AK65" s="194" t="s">
        <v>2</v>
      </c>
      <c r="AL65" s="194"/>
      <c r="AM65" s="194"/>
      <c r="AN65" s="194"/>
      <c r="AO65" s="194"/>
      <c r="AP65" s="194" t="s">
        <v>2</v>
      </c>
      <c r="AQ65" s="194"/>
      <c r="AR65" s="194"/>
      <c r="AS65" s="194"/>
      <c r="AT65" s="194"/>
      <c r="AU65" s="194" t="s">
        <v>2</v>
      </c>
      <c r="AV65" s="194"/>
      <c r="AW65" s="194"/>
      <c r="AX65" s="194"/>
      <c r="AY65" s="194"/>
      <c r="AZ65" s="194" t="s">
        <v>2</v>
      </c>
      <c r="BA65" s="194"/>
      <c r="BB65" s="194"/>
      <c r="BC65" s="194"/>
      <c r="BD65" s="194"/>
      <c r="BE65" s="240" t="str">
        <f>IF(BZ65=""," ",IF(LEFT(BZ65,1)="3",N65,N67))</f>
        <v xml:space="preserve"> </v>
      </c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2"/>
      <c r="BU65" s="185" t="str">
        <f>IF(BZ65="","",VLOOKUP(BZ65,result,2,FALSE))</f>
        <v/>
      </c>
      <c r="BV65" s="186"/>
      <c r="BW65" s="186"/>
      <c r="BX65" s="186"/>
      <c r="BY65" s="187"/>
      <c r="BZ65" s="332"/>
      <c r="CA65" s="333"/>
      <c r="CC65" s="3"/>
      <c r="CD65" s="22">
        <f>IF(BE65=D29,1,0)</f>
        <v>0</v>
      </c>
      <c r="CE65" s="22">
        <f>IF(BE65=D32,1,0)</f>
        <v>0</v>
      </c>
      <c r="CF65" s="22">
        <f>IF(BE65=D35,1,0)</f>
        <v>0</v>
      </c>
      <c r="CG65" s="22">
        <f>IF(BE65=AP29,1,0)</f>
        <v>0</v>
      </c>
      <c r="CH65" s="22">
        <f>IF(BE65=AP32,1,0)</f>
        <v>0</v>
      </c>
      <c r="CI65" s="22">
        <f>IF(BE65=AP35,1,0)</f>
        <v>0</v>
      </c>
      <c r="CJ65" s="3"/>
      <c r="CK65" s="3"/>
      <c r="CL65" s="3"/>
      <c r="CM65" s="3"/>
      <c r="CN65" s="3"/>
      <c r="CO65" s="3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</row>
    <row r="66" spans="1:149" ht="7.5" customHeight="1">
      <c r="B66" s="172"/>
      <c r="C66" s="173"/>
      <c r="D66" s="174"/>
      <c r="E66" s="172"/>
      <c r="F66" s="173"/>
      <c r="G66" s="174"/>
      <c r="H66" s="172"/>
      <c r="I66" s="173"/>
      <c r="J66" s="174"/>
      <c r="K66" s="262"/>
      <c r="L66" s="263"/>
      <c r="M66" s="264"/>
      <c r="N66" s="249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1"/>
      <c r="AF66" s="213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240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2"/>
      <c r="BU66" s="185"/>
      <c r="BV66" s="186"/>
      <c r="BW66" s="186"/>
      <c r="BX66" s="186"/>
      <c r="BY66" s="187"/>
      <c r="BZ66" s="332"/>
      <c r="CA66" s="333"/>
      <c r="CC66" s="3"/>
      <c r="CD66" s="25">
        <f>IF(CD67=D29,1,0)</f>
        <v>0</v>
      </c>
      <c r="CE66" s="25">
        <f>IF(CD67=D32,1,0)</f>
        <v>0</v>
      </c>
      <c r="CF66" s="25">
        <f>IF(CD67=D35,1,0)</f>
        <v>0</v>
      </c>
      <c r="CG66" s="25">
        <f>IF(CD67=AP29,1,0)</f>
        <v>0</v>
      </c>
      <c r="CH66" s="25">
        <f>IF(CD67=AP32,1,0)</f>
        <v>0</v>
      </c>
      <c r="CI66" s="25">
        <f>IF(CD67=AP35,1,0)</f>
        <v>0</v>
      </c>
      <c r="CJ66" s="3"/>
      <c r="CK66" s="3"/>
      <c r="CL66" s="3"/>
      <c r="CM66" s="3"/>
      <c r="CN66" s="3"/>
      <c r="CO66" s="3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</row>
    <row r="67" spans="1:149" ht="7.5" customHeight="1">
      <c r="A67" s="235" t="s">
        <v>55</v>
      </c>
      <c r="B67" s="163" t="s">
        <v>52</v>
      </c>
      <c r="C67" s="164"/>
      <c r="D67" s="165"/>
      <c r="E67" s="163" t="s">
        <v>50</v>
      </c>
      <c r="F67" s="164"/>
      <c r="G67" s="165"/>
      <c r="H67" s="163" t="s">
        <v>52</v>
      </c>
      <c r="I67" s="164"/>
      <c r="J67" s="165"/>
      <c r="K67" s="262"/>
      <c r="L67" s="263"/>
      <c r="M67" s="264"/>
      <c r="N67" s="253" t="str">
        <f>IF(B2=6,D8,IF(B2=5,D6,IF(B2=4,D4,IF(B2=3,"",""))))</f>
        <v>Pol Ribera</v>
      </c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5"/>
      <c r="AF67" s="213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240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2"/>
      <c r="BU67" s="185"/>
      <c r="BV67" s="186"/>
      <c r="BW67" s="186"/>
      <c r="BX67" s="186"/>
      <c r="BY67" s="187"/>
      <c r="BZ67" s="332"/>
      <c r="CA67" s="333"/>
      <c r="CC67" s="3"/>
      <c r="CD67" s="26" t="str">
        <f>IF(BZ65=""," ",IF(LEFT(BZ65,1)="3",N67,N65))</f>
        <v xml:space="preserve"> </v>
      </c>
      <c r="CE67" s="27"/>
      <c r="CF67" s="27"/>
      <c r="CG67" s="27"/>
      <c r="CH67" s="28"/>
      <c r="CI67" s="28"/>
      <c r="CJ67" s="3"/>
      <c r="CK67" s="3"/>
      <c r="CL67" s="3"/>
      <c r="CM67" s="3"/>
      <c r="CN67" s="3"/>
      <c r="CO67" s="3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</row>
    <row r="68" spans="1:149" ht="7.5" customHeight="1">
      <c r="A68" s="236"/>
      <c r="B68" s="166"/>
      <c r="C68" s="167"/>
      <c r="D68" s="168"/>
      <c r="E68" s="166"/>
      <c r="F68" s="167"/>
      <c r="G68" s="168"/>
      <c r="H68" s="166"/>
      <c r="I68" s="167"/>
      <c r="J68" s="168"/>
      <c r="K68" s="265"/>
      <c r="L68" s="266"/>
      <c r="M68" s="267"/>
      <c r="N68" s="338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40"/>
      <c r="AF68" s="213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243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5"/>
      <c r="BU68" s="185"/>
      <c r="BV68" s="186"/>
      <c r="BW68" s="186"/>
      <c r="BX68" s="186"/>
      <c r="BY68" s="187"/>
      <c r="BZ68" s="332"/>
      <c r="CA68" s="333"/>
      <c r="CC68" s="3"/>
      <c r="CD68" s="28"/>
      <c r="CE68" s="28"/>
      <c r="CF68" s="28"/>
      <c r="CG68" s="28"/>
      <c r="CH68" s="28"/>
      <c r="CI68" s="28"/>
      <c r="CJ68" s="3"/>
      <c r="CK68" s="3"/>
      <c r="CL68" s="3"/>
      <c r="CM68" s="3"/>
      <c r="CN68" s="3"/>
      <c r="CO68" s="3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</row>
    <row r="69" spans="1:149" ht="7.5" customHeight="1">
      <c r="B69" s="172" t="s">
        <v>27</v>
      </c>
      <c r="C69" s="173"/>
      <c r="D69" s="174"/>
      <c r="E69" s="172" t="s">
        <v>32</v>
      </c>
      <c r="F69" s="173"/>
      <c r="G69" s="174"/>
      <c r="H69" s="271"/>
      <c r="I69" s="272"/>
      <c r="J69" s="273"/>
      <c r="K69" s="259"/>
      <c r="L69" s="260"/>
      <c r="M69" s="261"/>
      <c r="N69" s="249" t="str">
        <f>IF(B2=6,D4,IF(B2=5,D3,IF(B2=4,"",IF(B2=3,"",""))))</f>
        <v/>
      </c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1"/>
      <c r="AF69" s="252" t="s">
        <v>2</v>
      </c>
      <c r="AG69" s="211"/>
      <c r="AH69" s="211"/>
      <c r="AI69" s="211"/>
      <c r="AJ69" s="211"/>
      <c r="AK69" s="211" t="s">
        <v>2</v>
      </c>
      <c r="AL69" s="211"/>
      <c r="AM69" s="211"/>
      <c r="AN69" s="211"/>
      <c r="AO69" s="211"/>
      <c r="AP69" s="211" t="s">
        <v>2</v>
      </c>
      <c r="AQ69" s="211"/>
      <c r="AR69" s="211"/>
      <c r="AS69" s="211"/>
      <c r="AT69" s="211"/>
      <c r="AU69" s="211" t="s">
        <v>2</v>
      </c>
      <c r="AV69" s="211"/>
      <c r="AW69" s="211"/>
      <c r="AX69" s="211"/>
      <c r="AY69" s="211"/>
      <c r="AZ69" s="211" t="s">
        <v>2</v>
      </c>
      <c r="BA69" s="211"/>
      <c r="BB69" s="211"/>
      <c r="BC69" s="211"/>
      <c r="BD69" s="211"/>
      <c r="BE69" s="246" t="str">
        <f>IF(BZ69=""," ",IF(LEFT(BZ69,1)="3",N69,N71))</f>
        <v xml:space="preserve"> </v>
      </c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8"/>
      <c r="BU69" s="191" t="str">
        <f>IF(BZ69="","",VLOOKUP(BZ69,result,2,FALSE))</f>
        <v/>
      </c>
      <c r="BV69" s="192"/>
      <c r="BW69" s="192"/>
      <c r="BX69" s="192"/>
      <c r="BY69" s="193"/>
      <c r="BZ69" s="332"/>
      <c r="CA69" s="333"/>
      <c r="CC69" s="3"/>
      <c r="CD69" s="22">
        <f>IF(BE69=D29,1,0)</f>
        <v>0</v>
      </c>
      <c r="CE69" s="22">
        <f>IF(BE69=D32,1,0)</f>
        <v>0</v>
      </c>
      <c r="CF69" s="22">
        <f>IF(BE69=D35,1,0)</f>
        <v>0</v>
      </c>
      <c r="CG69" s="22">
        <f>IF(BE69=AP29,1,0)</f>
        <v>0</v>
      </c>
      <c r="CH69" s="22">
        <f>IF(BE69=AP32,1,0)</f>
        <v>0</v>
      </c>
      <c r="CI69" s="22">
        <f>IF(BE69=AP35,1,0)</f>
        <v>0</v>
      </c>
      <c r="CJ69" s="3"/>
      <c r="CK69" s="3"/>
      <c r="CL69" s="3"/>
      <c r="CM69" s="3"/>
      <c r="CN69" s="3"/>
      <c r="CO69" s="3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</row>
    <row r="70" spans="1:149" ht="7.5" customHeight="1">
      <c r="B70" s="172"/>
      <c r="C70" s="173"/>
      <c r="D70" s="174"/>
      <c r="E70" s="172"/>
      <c r="F70" s="173"/>
      <c r="G70" s="174"/>
      <c r="H70" s="262"/>
      <c r="I70" s="263"/>
      <c r="J70" s="269"/>
      <c r="K70" s="262"/>
      <c r="L70" s="263"/>
      <c r="M70" s="264"/>
      <c r="N70" s="249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1"/>
      <c r="AF70" s="213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240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2"/>
      <c r="BU70" s="185"/>
      <c r="BV70" s="186"/>
      <c r="BW70" s="186"/>
      <c r="BX70" s="186"/>
      <c r="BY70" s="187"/>
      <c r="BZ70" s="332"/>
      <c r="CA70" s="333"/>
      <c r="CC70" s="3"/>
      <c r="CD70" s="25">
        <f>IF(CD71=D29,1,0)</f>
        <v>0</v>
      </c>
      <c r="CE70" s="25">
        <f>IF(CD71=D32,1,0)</f>
        <v>0</v>
      </c>
      <c r="CF70" s="25">
        <f>IF(CD71=D35,1,0)</f>
        <v>0</v>
      </c>
      <c r="CG70" s="25">
        <f>IF(CD71=AP29,1,0)</f>
        <v>0</v>
      </c>
      <c r="CH70" s="25">
        <f>IF(CD71=AP32,1,0)</f>
        <v>0</v>
      </c>
      <c r="CI70" s="25">
        <f>IF(CD71=AP35,1,0)</f>
        <v>0</v>
      </c>
      <c r="CJ70" s="3"/>
      <c r="CK70" s="3"/>
      <c r="CL70" s="3"/>
      <c r="CM70" s="3"/>
      <c r="CN70" s="3"/>
      <c r="CO70" s="3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</row>
    <row r="71" spans="1:149" ht="7.5" customHeight="1">
      <c r="A71" s="235" t="s">
        <v>55</v>
      </c>
      <c r="B71" s="163" t="s">
        <v>49</v>
      </c>
      <c r="C71" s="164"/>
      <c r="D71" s="165"/>
      <c r="E71" s="163" t="s">
        <v>47</v>
      </c>
      <c r="F71" s="164"/>
      <c r="G71" s="165"/>
      <c r="H71" s="262"/>
      <c r="I71" s="263"/>
      <c r="J71" s="269"/>
      <c r="K71" s="262"/>
      <c r="L71" s="263"/>
      <c r="M71" s="264"/>
      <c r="N71" s="253" t="str">
        <f>IF(B2=6,D6,IF(B2=5,D7,IF(B2=4,"",IF(B2=3,"",""))))</f>
        <v/>
      </c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5"/>
      <c r="AF71" s="213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240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2"/>
      <c r="BU71" s="185"/>
      <c r="BV71" s="186"/>
      <c r="BW71" s="186"/>
      <c r="BX71" s="186"/>
      <c r="BY71" s="187"/>
      <c r="BZ71" s="332"/>
      <c r="CA71" s="333"/>
      <c r="CC71" s="3"/>
      <c r="CD71" s="26" t="str">
        <f>IF(BZ69=""," ",IF(LEFT(BZ69,1)="3",N71,N69))</f>
        <v xml:space="preserve"> </v>
      </c>
      <c r="CE71" s="27"/>
      <c r="CF71" s="27"/>
      <c r="CG71" s="27"/>
      <c r="CH71" s="28"/>
      <c r="CI71" s="28"/>
      <c r="CJ71" s="3"/>
      <c r="CK71" s="3"/>
      <c r="CL71" s="3"/>
      <c r="CM71" s="3"/>
      <c r="CN71" s="3"/>
      <c r="CO71" s="3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</row>
    <row r="72" spans="1:149" ht="7.5" customHeight="1">
      <c r="A72" s="236"/>
      <c r="B72" s="169"/>
      <c r="C72" s="170"/>
      <c r="D72" s="171"/>
      <c r="E72" s="169"/>
      <c r="F72" s="170"/>
      <c r="G72" s="171"/>
      <c r="H72" s="265"/>
      <c r="I72" s="266"/>
      <c r="J72" s="270"/>
      <c r="K72" s="265"/>
      <c r="L72" s="266"/>
      <c r="M72" s="267"/>
      <c r="N72" s="256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8"/>
      <c r="AF72" s="214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243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5"/>
      <c r="BU72" s="185"/>
      <c r="BV72" s="186"/>
      <c r="BW72" s="186"/>
      <c r="BX72" s="186"/>
      <c r="BY72" s="187"/>
      <c r="BZ72" s="332"/>
      <c r="CA72" s="333"/>
      <c r="CC72" s="3"/>
      <c r="CD72" s="28"/>
      <c r="CE72" s="28"/>
      <c r="CF72" s="28"/>
      <c r="CG72" s="28"/>
      <c r="CH72" s="28"/>
      <c r="CI72" s="28"/>
      <c r="CJ72" s="3"/>
      <c r="CK72" s="3"/>
      <c r="CL72" s="3"/>
      <c r="CM72" s="3"/>
      <c r="CN72" s="3"/>
      <c r="CO72" s="3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</row>
    <row r="73" spans="1:149" ht="7.5" customHeight="1">
      <c r="A73" s="29"/>
      <c r="B73" s="172" t="s">
        <v>33</v>
      </c>
      <c r="C73" s="173"/>
      <c r="D73" s="174"/>
      <c r="E73" s="172" t="s">
        <v>27</v>
      </c>
      <c r="F73" s="173"/>
      <c r="G73" s="174"/>
      <c r="H73" s="259"/>
      <c r="I73" s="260"/>
      <c r="J73" s="268"/>
      <c r="K73" s="259"/>
      <c r="L73" s="260"/>
      <c r="M73" s="261"/>
      <c r="N73" s="249" t="str">
        <f>IF(B2=6,D7,IF(B2=5,D4,IF(B2=4,"",IF(B2=3,"",""))))</f>
        <v/>
      </c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1"/>
      <c r="AF73" s="212" t="s">
        <v>2</v>
      </c>
      <c r="AG73" s="194"/>
      <c r="AH73" s="194"/>
      <c r="AI73" s="194"/>
      <c r="AJ73" s="194"/>
      <c r="AK73" s="194" t="s">
        <v>2</v>
      </c>
      <c r="AL73" s="194"/>
      <c r="AM73" s="194"/>
      <c r="AN73" s="194"/>
      <c r="AO73" s="194"/>
      <c r="AP73" s="194" t="s">
        <v>2</v>
      </c>
      <c r="AQ73" s="194"/>
      <c r="AR73" s="194"/>
      <c r="AS73" s="194"/>
      <c r="AT73" s="194"/>
      <c r="AU73" s="194" t="s">
        <v>2</v>
      </c>
      <c r="AV73" s="194"/>
      <c r="AW73" s="194"/>
      <c r="AX73" s="194"/>
      <c r="AY73" s="194"/>
      <c r="AZ73" s="194" t="s">
        <v>2</v>
      </c>
      <c r="BA73" s="194"/>
      <c r="BB73" s="194"/>
      <c r="BC73" s="194"/>
      <c r="BD73" s="194"/>
      <c r="BE73" s="237" t="str">
        <f>IF(BZ73=""," ",IF(LEFT(BZ73,1)="3",N73,N75))</f>
        <v xml:space="preserve"> </v>
      </c>
      <c r="BF73" s="238"/>
      <c r="BG73" s="238"/>
      <c r="BH73" s="238"/>
      <c r="BI73" s="238"/>
      <c r="BJ73" s="238"/>
      <c r="BK73" s="238"/>
      <c r="BL73" s="238"/>
      <c r="BM73" s="238"/>
      <c r="BN73" s="238"/>
      <c r="BO73" s="238"/>
      <c r="BP73" s="238"/>
      <c r="BQ73" s="238"/>
      <c r="BR73" s="238"/>
      <c r="BS73" s="238"/>
      <c r="BT73" s="239"/>
      <c r="BU73" s="182" t="str">
        <f>IF(BZ73="","",VLOOKUP(BZ73,result,2,FALSE))</f>
        <v/>
      </c>
      <c r="BV73" s="183"/>
      <c r="BW73" s="183"/>
      <c r="BX73" s="183"/>
      <c r="BY73" s="184"/>
      <c r="BZ73" s="332"/>
      <c r="CA73" s="333"/>
      <c r="CC73" s="3"/>
      <c r="CD73" s="22">
        <f>IF(BE73=D29,1,0)</f>
        <v>0</v>
      </c>
      <c r="CE73" s="22">
        <f>IF(BE73=D32,1,0)</f>
        <v>0</v>
      </c>
      <c r="CF73" s="22">
        <f>IF(BE73=D35,1,0)</f>
        <v>0</v>
      </c>
      <c r="CG73" s="22">
        <f>IF(BE73=AP29,1,0)</f>
        <v>0</v>
      </c>
      <c r="CH73" s="22">
        <f>IF(BE73=AP32,1,0)</f>
        <v>0</v>
      </c>
      <c r="CI73" s="22">
        <f>IF(BE73=AP35,1,0)</f>
        <v>0</v>
      </c>
      <c r="CJ73" s="3"/>
      <c r="CK73" s="3"/>
      <c r="CL73" s="3"/>
      <c r="CM73" s="3"/>
      <c r="CN73" s="3"/>
      <c r="CO73" s="3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</row>
    <row r="74" spans="1:149" ht="7.5" customHeight="1">
      <c r="B74" s="172"/>
      <c r="C74" s="173"/>
      <c r="D74" s="174"/>
      <c r="E74" s="172"/>
      <c r="F74" s="173"/>
      <c r="G74" s="174"/>
      <c r="H74" s="262"/>
      <c r="I74" s="263"/>
      <c r="J74" s="269"/>
      <c r="K74" s="262"/>
      <c r="L74" s="263"/>
      <c r="M74" s="264"/>
      <c r="N74" s="249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1"/>
      <c r="AF74" s="213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240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2"/>
      <c r="BU74" s="185"/>
      <c r="BV74" s="186"/>
      <c r="BW74" s="186"/>
      <c r="BX74" s="186"/>
      <c r="BY74" s="187"/>
      <c r="BZ74" s="332"/>
      <c r="CA74" s="333"/>
      <c r="CC74" s="3"/>
      <c r="CD74" s="25">
        <f>IF(CD75=D29,1,0)</f>
        <v>0</v>
      </c>
      <c r="CE74" s="25">
        <f>IF(CD75=D32,1,0)</f>
        <v>0</v>
      </c>
      <c r="CF74" s="25">
        <f>IF(CD75=D35,1,0)</f>
        <v>0</v>
      </c>
      <c r="CG74" s="25">
        <f>IF(CD75=AP29,1,0)</f>
        <v>0</v>
      </c>
      <c r="CH74" s="25">
        <f>IF(CD75=AP32,1,0)</f>
        <v>0</v>
      </c>
      <c r="CI74" s="25">
        <f>IF(CD75=AP35,1,0)</f>
        <v>0</v>
      </c>
      <c r="CJ74" s="3"/>
      <c r="CK74" s="3"/>
      <c r="CL74" s="3"/>
      <c r="CM74" s="3"/>
      <c r="CN74" s="3"/>
      <c r="CO74" s="3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</row>
    <row r="75" spans="1:149" ht="7.5" customHeight="1">
      <c r="A75" s="235" t="s">
        <v>55</v>
      </c>
      <c r="B75" s="163" t="s">
        <v>47</v>
      </c>
      <c r="C75" s="164"/>
      <c r="D75" s="165"/>
      <c r="E75" s="163" t="s">
        <v>52</v>
      </c>
      <c r="F75" s="164"/>
      <c r="G75" s="165"/>
      <c r="H75" s="262"/>
      <c r="I75" s="263"/>
      <c r="J75" s="269"/>
      <c r="K75" s="262"/>
      <c r="L75" s="263"/>
      <c r="M75" s="264"/>
      <c r="N75" s="253" t="str">
        <f>IF(B2=6,D8,IF(B2=5,D6,IF(B2=4,"",IF(B2=3,"",""))))</f>
        <v/>
      </c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5"/>
      <c r="AF75" s="213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240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2"/>
      <c r="BU75" s="185"/>
      <c r="BV75" s="186"/>
      <c r="BW75" s="186"/>
      <c r="BX75" s="186"/>
      <c r="BY75" s="187"/>
      <c r="BZ75" s="332"/>
      <c r="CA75" s="333"/>
      <c r="CC75" s="3"/>
      <c r="CD75" s="26" t="str">
        <f>IF(BZ73=""," ",IF(LEFT(BZ73,1)="3",N75,N73))</f>
        <v xml:space="preserve"> </v>
      </c>
      <c r="CE75" s="27"/>
      <c r="CF75" s="27"/>
      <c r="CG75" s="27"/>
      <c r="CH75" s="28"/>
      <c r="CI75" s="28"/>
      <c r="CJ75" s="3"/>
      <c r="CK75" s="3"/>
      <c r="CL75" s="3"/>
      <c r="CM75" s="3"/>
      <c r="CN75" s="3"/>
      <c r="CO75" s="3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</row>
    <row r="76" spans="1:149" ht="7.5" customHeight="1">
      <c r="A76" s="236"/>
      <c r="B76" s="169"/>
      <c r="C76" s="170"/>
      <c r="D76" s="171"/>
      <c r="E76" s="169"/>
      <c r="F76" s="170"/>
      <c r="G76" s="171"/>
      <c r="H76" s="265"/>
      <c r="I76" s="266"/>
      <c r="J76" s="270"/>
      <c r="K76" s="265"/>
      <c r="L76" s="266"/>
      <c r="M76" s="267"/>
      <c r="N76" s="256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8"/>
      <c r="AF76" s="214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243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5"/>
      <c r="BU76" s="188"/>
      <c r="BV76" s="189"/>
      <c r="BW76" s="189"/>
      <c r="BX76" s="189"/>
      <c r="BY76" s="190"/>
      <c r="BZ76" s="332"/>
      <c r="CA76" s="333"/>
      <c r="CC76" s="3"/>
      <c r="CD76" s="28"/>
      <c r="CE76" s="28"/>
      <c r="CF76" s="28"/>
      <c r="CG76" s="28"/>
      <c r="CH76" s="28"/>
      <c r="CI76" s="28"/>
      <c r="CJ76" s="3"/>
      <c r="CK76" s="3"/>
      <c r="CL76" s="3"/>
      <c r="CM76" s="3"/>
      <c r="CN76" s="3"/>
      <c r="CO76" s="3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</row>
    <row r="77" spans="1:149" ht="7.5" customHeight="1">
      <c r="B77" s="172" t="s">
        <v>24</v>
      </c>
      <c r="C77" s="173"/>
      <c r="D77" s="174"/>
      <c r="E77" s="172" t="s">
        <v>21</v>
      </c>
      <c r="F77" s="173"/>
      <c r="G77" s="174"/>
      <c r="H77" s="259"/>
      <c r="I77" s="260"/>
      <c r="J77" s="268"/>
      <c r="K77" s="259"/>
      <c r="L77" s="260"/>
      <c r="M77" s="261"/>
      <c r="N77" s="249" t="str">
        <f>IF(B2=6,D3,IF(B2=5,D5,IF(B2=4,"",IF(B2=3,"",""))))</f>
        <v/>
      </c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1"/>
      <c r="AF77" s="212" t="s">
        <v>2</v>
      </c>
      <c r="AG77" s="194"/>
      <c r="AH77" s="194"/>
      <c r="AI77" s="194"/>
      <c r="AJ77" s="194"/>
      <c r="AK77" s="194" t="s">
        <v>2</v>
      </c>
      <c r="AL77" s="194"/>
      <c r="AM77" s="194"/>
      <c r="AN77" s="194"/>
      <c r="AO77" s="194"/>
      <c r="AP77" s="194" t="s">
        <v>2</v>
      </c>
      <c r="AQ77" s="194"/>
      <c r="AR77" s="194"/>
      <c r="AS77" s="194"/>
      <c r="AT77" s="194"/>
      <c r="AU77" s="194" t="s">
        <v>2</v>
      </c>
      <c r="AV77" s="194"/>
      <c r="AW77" s="194"/>
      <c r="AX77" s="194"/>
      <c r="AY77" s="194"/>
      <c r="AZ77" s="194" t="s">
        <v>2</v>
      </c>
      <c r="BA77" s="194"/>
      <c r="BB77" s="194"/>
      <c r="BC77" s="194"/>
      <c r="BD77" s="194"/>
      <c r="BE77" s="237" t="str">
        <f>IF(BZ77=""," ",IF(LEFT(BZ77,1)="3",N77,N79))</f>
        <v xml:space="preserve"> </v>
      </c>
      <c r="BF77" s="238"/>
      <c r="BG77" s="238"/>
      <c r="BH77" s="238"/>
      <c r="BI77" s="238"/>
      <c r="BJ77" s="238"/>
      <c r="BK77" s="238"/>
      <c r="BL77" s="238"/>
      <c r="BM77" s="238"/>
      <c r="BN77" s="238"/>
      <c r="BO77" s="238"/>
      <c r="BP77" s="238"/>
      <c r="BQ77" s="238"/>
      <c r="BR77" s="238"/>
      <c r="BS77" s="238"/>
      <c r="BT77" s="239"/>
      <c r="BU77" s="182" t="str">
        <f>IF(BZ77="","",VLOOKUP(BZ77,result,2,FALSE))</f>
        <v/>
      </c>
      <c r="BV77" s="183"/>
      <c r="BW77" s="183"/>
      <c r="BX77" s="183"/>
      <c r="BY77" s="184"/>
      <c r="BZ77" s="332"/>
      <c r="CA77" s="333"/>
      <c r="CC77" s="3"/>
      <c r="CD77" s="22">
        <f>IF(BE77=D29,1,0)</f>
        <v>0</v>
      </c>
      <c r="CE77" s="22">
        <f>IF(BE77=D32,1,0)</f>
        <v>0</v>
      </c>
      <c r="CF77" s="22">
        <f>IF(BE77=D35,1,0)</f>
        <v>0</v>
      </c>
      <c r="CG77" s="22">
        <f>IF(BE77=AP29,1,0)</f>
        <v>0</v>
      </c>
      <c r="CH77" s="22">
        <f>IF(BE77=AP32,1,0)</f>
        <v>0</v>
      </c>
      <c r="CI77" s="22">
        <f>IF(BE77=AP35,1,0)</f>
        <v>0</v>
      </c>
      <c r="CJ77" s="3"/>
      <c r="CK77" s="3"/>
      <c r="CL77" s="3"/>
      <c r="CM77" s="3"/>
      <c r="CN77" s="3"/>
      <c r="CO77" s="3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</row>
    <row r="78" spans="1:149" ht="7.5" customHeight="1">
      <c r="B78" s="172"/>
      <c r="C78" s="173"/>
      <c r="D78" s="174"/>
      <c r="E78" s="172"/>
      <c r="F78" s="173"/>
      <c r="G78" s="174"/>
      <c r="H78" s="262"/>
      <c r="I78" s="263"/>
      <c r="J78" s="269"/>
      <c r="K78" s="262"/>
      <c r="L78" s="263"/>
      <c r="M78" s="264"/>
      <c r="N78" s="249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1"/>
      <c r="AF78" s="213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240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2"/>
      <c r="BU78" s="185"/>
      <c r="BV78" s="186"/>
      <c r="BW78" s="186"/>
      <c r="BX78" s="186"/>
      <c r="BY78" s="187"/>
      <c r="BZ78" s="332"/>
      <c r="CA78" s="333"/>
      <c r="CC78" s="3"/>
      <c r="CD78" s="25">
        <f>IF(CD79=D29,1,0)</f>
        <v>0</v>
      </c>
      <c r="CE78" s="25">
        <f>IF(CD79=D32,1,0)</f>
        <v>0</v>
      </c>
      <c r="CF78" s="25">
        <f>IF(CD79=D35,1,0)</f>
        <v>0</v>
      </c>
      <c r="CG78" s="25">
        <f>IF(CD79=AP29,1,0)</f>
        <v>0</v>
      </c>
      <c r="CH78" s="25">
        <f>IF(CD79=AP32,1,0)</f>
        <v>0</v>
      </c>
      <c r="CI78" s="25">
        <f>IF(CD79=AP35,1,0)</f>
        <v>0</v>
      </c>
      <c r="CJ78" s="3"/>
      <c r="CK78" s="3"/>
      <c r="CL78" s="3"/>
      <c r="CM78" s="3"/>
      <c r="CN78" s="3"/>
      <c r="CO78" s="3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</row>
    <row r="79" spans="1:149" ht="7.5" customHeight="1">
      <c r="A79" s="235" t="s">
        <v>55</v>
      </c>
      <c r="B79" s="163" t="s">
        <v>50</v>
      </c>
      <c r="C79" s="164"/>
      <c r="D79" s="165"/>
      <c r="E79" s="163" t="s">
        <v>49</v>
      </c>
      <c r="F79" s="164"/>
      <c r="G79" s="165"/>
      <c r="H79" s="262"/>
      <c r="I79" s="263"/>
      <c r="J79" s="269"/>
      <c r="K79" s="262"/>
      <c r="L79" s="263"/>
      <c r="M79" s="264"/>
      <c r="N79" s="253" t="str">
        <f>IF(B2=6,D5,IF(B2=5,D7,IF(B2=4,"",IF(B2=3,"",""))))</f>
        <v/>
      </c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5"/>
      <c r="AF79" s="213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240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2"/>
      <c r="BU79" s="185"/>
      <c r="BV79" s="186"/>
      <c r="BW79" s="186"/>
      <c r="BX79" s="186"/>
      <c r="BY79" s="187"/>
      <c r="BZ79" s="332"/>
      <c r="CA79" s="333"/>
      <c r="CC79" s="3"/>
      <c r="CD79" s="26" t="str">
        <f>IF(BZ77=""," ",IF(LEFT(BZ77,1)="3",N79,N77))</f>
        <v xml:space="preserve"> </v>
      </c>
      <c r="CE79" s="27"/>
      <c r="CF79" s="27"/>
      <c r="CG79" s="27"/>
      <c r="CH79" s="28"/>
      <c r="CI79" s="28"/>
      <c r="CJ79" s="3"/>
      <c r="CK79" s="3"/>
      <c r="CL79" s="3"/>
      <c r="CM79" s="3"/>
      <c r="CN79" s="3"/>
      <c r="CO79" s="3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</row>
    <row r="80" spans="1:149" ht="7.5" customHeight="1">
      <c r="A80" s="236"/>
      <c r="B80" s="169"/>
      <c r="C80" s="170"/>
      <c r="D80" s="171"/>
      <c r="E80" s="169"/>
      <c r="F80" s="170"/>
      <c r="G80" s="171"/>
      <c r="H80" s="265"/>
      <c r="I80" s="266"/>
      <c r="J80" s="270"/>
      <c r="K80" s="265"/>
      <c r="L80" s="266"/>
      <c r="M80" s="267"/>
      <c r="N80" s="256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8"/>
      <c r="AF80" s="214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243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5"/>
      <c r="BU80" s="188"/>
      <c r="BV80" s="189"/>
      <c r="BW80" s="189"/>
      <c r="BX80" s="189"/>
      <c r="BY80" s="190"/>
      <c r="BZ80" s="332"/>
      <c r="CA80" s="333"/>
      <c r="CC80" s="3"/>
      <c r="CD80" s="28"/>
      <c r="CE80" s="28"/>
      <c r="CF80" s="28"/>
      <c r="CG80" s="28"/>
      <c r="CH80" s="28"/>
      <c r="CI80" s="28"/>
      <c r="CJ80" s="3"/>
      <c r="CK80" s="3"/>
      <c r="CL80" s="3"/>
      <c r="CM80" s="3"/>
      <c r="CN80" s="3"/>
      <c r="CO80" s="3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</row>
    <row r="81" spans="1:149" ht="7.5" customHeight="1">
      <c r="B81" s="172" t="s">
        <v>34</v>
      </c>
      <c r="C81" s="173"/>
      <c r="D81" s="174"/>
      <c r="E81" s="172" t="s">
        <v>28</v>
      </c>
      <c r="F81" s="173"/>
      <c r="G81" s="174"/>
      <c r="H81" s="259"/>
      <c r="I81" s="260"/>
      <c r="J81" s="268"/>
      <c r="K81" s="259"/>
      <c r="L81" s="260"/>
      <c r="M81" s="261"/>
      <c r="N81" s="249" t="str">
        <f>IF(B2=6,D6,IF(B2=5,D3,IF(B2=4,"",IF(B2=3,"",""))))</f>
        <v/>
      </c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1"/>
      <c r="AF81" s="212" t="s">
        <v>2</v>
      </c>
      <c r="AG81" s="194"/>
      <c r="AH81" s="194"/>
      <c r="AI81" s="194"/>
      <c r="AJ81" s="194"/>
      <c r="AK81" s="194" t="s">
        <v>2</v>
      </c>
      <c r="AL81" s="194"/>
      <c r="AM81" s="194"/>
      <c r="AN81" s="194"/>
      <c r="AO81" s="194"/>
      <c r="AP81" s="194" t="s">
        <v>2</v>
      </c>
      <c r="AQ81" s="194"/>
      <c r="AR81" s="194"/>
      <c r="AS81" s="194"/>
      <c r="AT81" s="194"/>
      <c r="AU81" s="194" t="s">
        <v>2</v>
      </c>
      <c r="AV81" s="194"/>
      <c r="AW81" s="194"/>
      <c r="AX81" s="194"/>
      <c r="AY81" s="194"/>
      <c r="AZ81" s="194" t="s">
        <v>2</v>
      </c>
      <c r="BA81" s="194"/>
      <c r="BB81" s="194"/>
      <c r="BC81" s="194"/>
      <c r="BD81" s="194"/>
      <c r="BE81" s="240" t="str">
        <f>IF(BZ81=""," ",IF(LEFT(BZ81,1)="3",N81,N83))</f>
        <v xml:space="preserve"> </v>
      </c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2"/>
      <c r="BU81" s="185" t="str">
        <f>IF(BZ81="","",VLOOKUP(BZ81,result,2,FALSE))</f>
        <v/>
      </c>
      <c r="BV81" s="186"/>
      <c r="BW81" s="186"/>
      <c r="BX81" s="186"/>
      <c r="BY81" s="187"/>
      <c r="BZ81" s="332"/>
      <c r="CA81" s="333"/>
      <c r="CC81" s="3"/>
      <c r="CD81" s="22">
        <f>IF(BE81=D29,1,0)</f>
        <v>0</v>
      </c>
      <c r="CE81" s="22">
        <f>IF(BE81=D32,1,0)</f>
        <v>0</v>
      </c>
      <c r="CF81" s="22">
        <f>IF(BE81=D35,1,0)</f>
        <v>0</v>
      </c>
      <c r="CG81" s="22">
        <f>IF(BE81=AP29,1,0)</f>
        <v>0</v>
      </c>
      <c r="CH81" s="22">
        <f>IF(BE81=AP32,1,0)</f>
        <v>0</v>
      </c>
      <c r="CI81" s="22">
        <f>IF(BE81=AP35,1,0)</f>
        <v>0</v>
      </c>
      <c r="CJ81" s="3"/>
      <c r="CK81" s="3"/>
      <c r="CL81" s="3"/>
      <c r="CM81" s="3"/>
      <c r="CN81" s="3"/>
      <c r="CO81" s="3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</row>
    <row r="82" spans="1:149" ht="7.5" customHeight="1">
      <c r="B82" s="172"/>
      <c r="C82" s="173"/>
      <c r="D82" s="174"/>
      <c r="E82" s="172"/>
      <c r="F82" s="173"/>
      <c r="G82" s="174"/>
      <c r="H82" s="262"/>
      <c r="I82" s="263"/>
      <c r="J82" s="269"/>
      <c r="K82" s="262"/>
      <c r="L82" s="263"/>
      <c r="M82" s="264"/>
      <c r="N82" s="249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1"/>
      <c r="AF82" s="213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240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2"/>
      <c r="BU82" s="185"/>
      <c r="BV82" s="186"/>
      <c r="BW82" s="186"/>
      <c r="BX82" s="186"/>
      <c r="BY82" s="187"/>
      <c r="BZ82" s="332"/>
      <c r="CA82" s="333"/>
      <c r="CC82" s="3"/>
      <c r="CD82" s="25">
        <f>IF(CD83=D29,1,0)</f>
        <v>0</v>
      </c>
      <c r="CE82" s="25">
        <f>IF(CD83=D32,1,0)</f>
        <v>0</v>
      </c>
      <c r="CF82" s="25">
        <f>IF(CD83=D35,1,0)</f>
        <v>0</v>
      </c>
      <c r="CG82" s="25">
        <f>IF(CD83=AP29,1,0)</f>
        <v>0</v>
      </c>
      <c r="CH82" s="25">
        <f>IF(CD83=AP32,1,0)</f>
        <v>0</v>
      </c>
      <c r="CI82" s="25">
        <f>IF(CD83=AP35,1,0)</f>
        <v>0</v>
      </c>
      <c r="CJ82" s="3"/>
      <c r="CK82" s="3"/>
      <c r="CL82" s="3"/>
      <c r="CM82" s="3"/>
      <c r="CN82" s="3"/>
      <c r="CO82" s="3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</row>
    <row r="83" spans="1:149" ht="7.5" customHeight="1">
      <c r="A83" s="235" t="s">
        <v>55</v>
      </c>
      <c r="B83" s="163" t="s">
        <v>48</v>
      </c>
      <c r="C83" s="164"/>
      <c r="D83" s="165"/>
      <c r="E83" s="163" t="s">
        <v>48</v>
      </c>
      <c r="F83" s="164"/>
      <c r="G83" s="165"/>
      <c r="H83" s="262"/>
      <c r="I83" s="263"/>
      <c r="J83" s="269"/>
      <c r="K83" s="262"/>
      <c r="L83" s="263"/>
      <c r="M83" s="264"/>
      <c r="N83" s="253" t="str">
        <f>IF(B2=6,D8,IF(B2=5,D4,IF(B2=4,"",IF(B2=3,"",""))))</f>
        <v/>
      </c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5"/>
      <c r="AF83" s="213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240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2"/>
      <c r="BU83" s="185"/>
      <c r="BV83" s="186"/>
      <c r="BW83" s="186"/>
      <c r="BX83" s="186"/>
      <c r="BY83" s="187"/>
      <c r="BZ83" s="332"/>
      <c r="CA83" s="333"/>
      <c r="CC83" s="3"/>
      <c r="CD83" s="26" t="str">
        <f>IF(BZ81=""," ",IF(LEFT(BZ81,1)="3",N83,N81))</f>
        <v xml:space="preserve"> </v>
      </c>
      <c r="CE83" s="27"/>
      <c r="CF83" s="27"/>
      <c r="CG83" s="27"/>
      <c r="CH83" s="28"/>
      <c r="CI83" s="28"/>
      <c r="CJ83" s="3"/>
      <c r="CK83" s="3"/>
      <c r="CL83" s="3"/>
      <c r="CM83" s="3"/>
      <c r="CN83" s="3"/>
      <c r="CO83" s="3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</row>
    <row r="84" spans="1:149" ht="7.5" customHeight="1">
      <c r="A84" s="236"/>
      <c r="B84" s="166"/>
      <c r="C84" s="167"/>
      <c r="D84" s="168"/>
      <c r="E84" s="169"/>
      <c r="F84" s="170"/>
      <c r="G84" s="171"/>
      <c r="H84" s="265"/>
      <c r="I84" s="266"/>
      <c r="J84" s="270"/>
      <c r="K84" s="265"/>
      <c r="L84" s="266"/>
      <c r="M84" s="267"/>
      <c r="N84" s="338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40"/>
      <c r="AF84" s="213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243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5"/>
      <c r="BU84" s="185"/>
      <c r="BV84" s="186"/>
      <c r="BW84" s="186"/>
      <c r="BX84" s="186"/>
      <c r="BY84" s="187"/>
      <c r="BZ84" s="332"/>
      <c r="CA84" s="333"/>
      <c r="CC84" s="3"/>
      <c r="CD84" s="28"/>
      <c r="CE84" s="28"/>
      <c r="CF84" s="28"/>
      <c r="CG84" s="28"/>
      <c r="CH84" s="28"/>
      <c r="CI84" s="28"/>
      <c r="CJ84" s="3"/>
      <c r="CK84" s="3"/>
      <c r="CL84" s="3"/>
      <c r="CM84" s="3"/>
      <c r="CN84" s="3"/>
      <c r="CO84" s="3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</row>
    <row r="85" spans="1:149" ht="7.5" customHeight="1">
      <c r="B85" s="172" t="s">
        <v>23</v>
      </c>
      <c r="C85" s="173"/>
      <c r="D85" s="174"/>
      <c r="E85" s="271"/>
      <c r="F85" s="272"/>
      <c r="G85" s="273"/>
      <c r="H85" s="259"/>
      <c r="I85" s="260"/>
      <c r="J85" s="268"/>
      <c r="K85" s="259"/>
      <c r="L85" s="260"/>
      <c r="M85" s="261"/>
      <c r="N85" s="249" t="str">
        <f>IF(B2=6,D4,IF(B2=5,"",IF(B2=4,"",IF(B2=3,"",""))))</f>
        <v/>
      </c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1"/>
      <c r="AF85" s="252" t="s">
        <v>2</v>
      </c>
      <c r="AG85" s="211"/>
      <c r="AH85" s="211"/>
      <c r="AI85" s="211"/>
      <c r="AJ85" s="211"/>
      <c r="AK85" s="211" t="s">
        <v>2</v>
      </c>
      <c r="AL85" s="211"/>
      <c r="AM85" s="211"/>
      <c r="AN85" s="211"/>
      <c r="AO85" s="211"/>
      <c r="AP85" s="211" t="s">
        <v>2</v>
      </c>
      <c r="AQ85" s="211"/>
      <c r="AR85" s="211"/>
      <c r="AS85" s="211"/>
      <c r="AT85" s="211"/>
      <c r="AU85" s="211" t="s">
        <v>2</v>
      </c>
      <c r="AV85" s="211"/>
      <c r="AW85" s="211"/>
      <c r="AX85" s="211"/>
      <c r="AY85" s="211"/>
      <c r="AZ85" s="211" t="s">
        <v>2</v>
      </c>
      <c r="BA85" s="211"/>
      <c r="BB85" s="211"/>
      <c r="BC85" s="211"/>
      <c r="BD85" s="211"/>
      <c r="BE85" s="246" t="str">
        <f>IF(BZ85=""," ",IF(LEFT(BZ85,1)="3",N85,N87))</f>
        <v xml:space="preserve"> </v>
      </c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8"/>
      <c r="BU85" s="191" t="str">
        <f>IF(BZ85="","",VLOOKUP(BZ85,result,2,FALSE))</f>
        <v/>
      </c>
      <c r="BV85" s="192"/>
      <c r="BW85" s="192"/>
      <c r="BX85" s="192"/>
      <c r="BY85" s="193"/>
      <c r="BZ85" s="332"/>
      <c r="CA85" s="333"/>
      <c r="CC85" s="3"/>
      <c r="CD85" s="22">
        <f>IF(BE85=D29,1,0)</f>
        <v>0</v>
      </c>
      <c r="CE85" s="22">
        <f>IF(BE85=D32,1,0)</f>
        <v>0</v>
      </c>
      <c r="CF85" s="22">
        <f>IF(BE85=D35,1,0)</f>
        <v>0</v>
      </c>
      <c r="CG85" s="22">
        <f>IF(BE85=AP29,1,0)</f>
        <v>0</v>
      </c>
      <c r="CH85" s="22">
        <f>IF(BE85=AP32,1,0)</f>
        <v>0</v>
      </c>
      <c r="CI85" s="22">
        <f>IF(BE85=AP35,1,0)</f>
        <v>0</v>
      </c>
      <c r="CJ85" s="3"/>
      <c r="CK85" s="3"/>
      <c r="CL85" s="3"/>
      <c r="CM85" s="3"/>
      <c r="CN85" s="3"/>
      <c r="CO85" s="3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</row>
    <row r="86" spans="1:149" ht="7.5" customHeight="1">
      <c r="B86" s="172"/>
      <c r="C86" s="173"/>
      <c r="D86" s="174"/>
      <c r="E86" s="262"/>
      <c r="F86" s="263"/>
      <c r="G86" s="269"/>
      <c r="H86" s="262"/>
      <c r="I86" s="263"/>
      <c r="J86" s="269"/>
      <c r="K86" s="262"/>
      <c r="L86" s="263"/>
      <c r="M86" s="264"/>
      <c r="N86" s="249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1"/>
      <c r="AF86" s="213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240"/>
      <c r="BF86" s="241"/>
      <c r="BG86" s="241"/>
      <c r="BH86" s="241"/>
      <c r="BI86" s="241"/>
      <c r="BJ86" s="241"/>
      <c r="BK86" s="241"/>
      <c r="BL86" s="241"/>
      <c r="BM86" s="241"/>
      <c r="BN86" s="241"/>
      <c r="BO86" s="241"/>
      <c r="BP86" s="241"/>
      <c r="BQ86" s="241"/>
      <c r="BR86" s="241"/>
      <c r="BS86" s="241"/>
      <c r="BT86" s="242"/>
      <c r="BU86" s="185"/>
      <c r="BV86" s="186"/>
      <c r="BW86" s="186"/>
      <c r="BX86" s="186"/>
      <c r="BY86" s="187"/>
      <c r="BZ86" s="332"/>
      <c r="CA86" s="333"/>
      <c r="CC86" s="3"/>
      <c r="CD86" s="25">
        <f>IF(CD87=D29,1,0)</f>
        <v>0</v>
      </c>
      <c r="CE86" s="25">
        <f>IF(CD87=D32,1,0)</f>
        <v>0</v>
      </c>
      <c r="CF86" s="25">
        <f>IF(CD87=D35,1,0)</f>
        <v>0</v>
      </c>
      <c r="CG86" s="25">
        <f>IF(CD87=AP29,1,0)</f>
        <v>0</v>
      </c>
      <c r="CH86" s="25">
        <f>IF(CD87=AP32,1,0)</f>
        <v>0</v>
      </c>
      <c r="CI86" s="25">
        <f>IF(CD87=AP35,1,0)</f>
        <v>0</v>
      </c>
      <c r="CJ86" s="3"/>
      <c r="CK86" s="3"/>
      <c r="CL86" s="3"/>
      <c r="CM86" s="3"/>
      <c r="CN86" s="3"/>
      <c r="CO86" s="3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</row>
    <row r="87" spans="1:149" ht="7.5" customHeight="1">
      <c r="A87" s="235" t="s">
        <v>55</v>
      </c>
      <c r="B87" s="163" t="s">
        <v>51</v>
      </c>
      <c r="C87" s="164"/>
      <c r="D87" s="165"/>
      <c r="E87" s="262"/>
      <c r="F87" s="263"/>
      <c r="G87" s="269"/>
      <c r="H87" s="262"/>
      <c r="I87" s="263"/>
      <c r="J87" s="269"/>
      <c r="K87" s="262"/>
      <c r="L87" s="263"/>
      <c r="M87" s="264"/>
      <c r="N87" s="253" t="str">
        <f>IF(B2=6,D5,IF(B2=5,"",IF(B2=4,"",IF(B2=3,"",""))))</f>
        <v/>
      </c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5"/>
      <c r="AF87" s="213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240"/>
      <c r="BF87" s="241"/>
      <c r="BG87" s="241"/>
      <c r="BH87" s="241"/>
      <c r="BI87" s="241"/>
      <c r="BJ87" s="241"/>
      <c r="BK87" s="241"/>
      <c r="BL87" s="241"/>
      <c r="BM87" s="241"/>
      <c r="BN87" s="241"/>
      <c r="BO87" s="241"/>
      <c r="BP87" s="241"/>
      <c r="BQ87" s="241"/>
      <c r="BR87" s="241"/>
      <c r="BS87" s="241"/>
      <c r="BT87" s="242"/>
      <c r="BU87" s="185"/>
      <c r="BV87" s="186"/>
      <c r="BW87" s="186"/>
      <c r="BX87" s="186"/>
      <c r="BY87" s="187"/>
      <c r="BZ87" s="332"/>
      <c r="CA87" s="333"/>
      <c r="CC87" s="3"/>
      <c r="CD87" s="26" t="str">
        <f>IF(BZ85=""," ",IF(LEFT(BZ85,1)="3",N87,N85))</f>
        <v xml:space="preserve"> </v>
      </c>
      <c r="CE87" s="27"/>
      <c r="CF87" s="27"/>
      <c r="CG87" s="27"/>
      <c r="CH87" s="28"/>
      <c r="CI87" s="28"/>
      <c r="CJ87" s="3"/>
      <c r="CK87" s="3"/>
      <c r="CL87" s="3"/>
      <c r="CM87" s="3"/>
      <c r="CN87" s="3"/>
      <c r="CO87" s="3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</row>
    <row r="88" spans="1:149" ht="7.5" customHeight="1">
      <c r="A88" s="236"/>
      <c r="B88" s="169"/>
      <c r="C88" s="170"/>
      <c r="D88" s="171"/>
      <c r="E88" s="265"/>
      <c r="F88" s="266"/>
      <c r="G88" s="270"/>
      <c r="H88" s="265"/>
      <c r="I88" s="266"/>
      <c r="J88" s="270"/>
      <c r="K88" s="265"/>
      <c r="L88" s="266"/>
      <c r="M88" s="267"/>
      <c r="N88" s="256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8"/>
      <c r="AF88" s="214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243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5"/>
      <c r="BU88" s="185"/>
      <c r="BV88" s="186"/>
      <c r="BW88" s="186"/>
      <c r="BX88" s="186"/>
      <c r="BY88" s="187"/>
      <c r="BZ88" s="332"/>
      <c r="CA88" s="333"/>
      <c r="CC88" s="3"/>
      <c r="CD88" s="28"/>
      <c r="CE88" s="28"/>
      <c r="CF88" s="28"/>
      <c r="CG88" s="28"/>
      <c r="CH88" s="28"/>
      <c r="CI88" s="28"/>
      <c r="CJ88" s="3"/>
      <c r="CK88" s="3"/>
      <c r="CL88" s="3"/>
      <c r="CM88" s="3"/>
      <c r="CN88" s="3"/>
      <c r="CO88" s="3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</row>
    <row r="89" spans="1:149" ht="7.5" customHeight="1">
      <c r="B89" s="172" t="s">
        <v>32</v>
      </c>
      <c r="C89" s="173"/>
      <c r="D89" s="174"/>
      <c r="E89" s="259"/>
      <c r="F89" s="260"/>
      <c r="G89" s="268"/>
      <c r="H89" s="259"/>
      <c r="I89" s="260"/>
      <c r="J89" s="268"/>
      <c r="K89" s="259"/>
      <c r="L89" s="260"/>
      <c r="M89" s="261"/>
      <c r="N89" s="249" t="str">
        <f>IF(B2=6,D3,IF(B2=5,"",IF(B2=4,"",IF(B2=3,"",""))))</f>
        <v/>
      </c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1"/>
      <c r="AF89" s="212" t="s">
        <v>2</v>
      </c>
      <c r="AG89" s="194"/>
      <c r="AH89" s="194"/>
      <c r="AI89" s="194"/>
      <c r="AJ89" s="194"/>
      <c r="AK89" s="194" t="s">
        <v>2</v>
      </c>
      <c r="AL89" s="194"/>
      <c r="AM89" s="194"/>
      <c r="AN89" s="194"/>
      <c r="AO89" s="194"/>
      <c r="AP89" s="194" t="s">
        <v>2</v>
      </c>
      <c r="AQ89" s="194"/>
      <c r="AR89" s="194"/>
      <c r="AS89" s="194"/>
      <c r="AT89" s="194"/>
      <c r="AU89" s="194" t="s">
        <v>2</v>
      </c>
      <c r="AV89" s="194"/>
      <c r="AW89" s="194"/>
      <c r="AX89" s="194"/>
      <c r="AY89" s="194"/>
      <c r="AZ89" s="194" t="s">
        <v>2</v>
      </c>
      <c r="BA89" s="194"/>
      <c r="BB89" s="194"/>
      <c r="BC89" s="194"/>
      <c r="BD89" s="194"/>
      <c r="BE89" s="237" t="str">
        <f>IF(BZ89=""," ",IF(LEFT(BZ89,1)="3",N89,N91))</f>
        <v xml:space="preserve"> </v>
      </c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8"/>
      <c r="BR89" s="238"/>
      <c r="BS89" s="238"/>
      <c r="BT89" s="239"/>
      <c r="BU89" s="182" t="str">
        <f>IF(BZ89="","",VLOOKUP(BZ89,result,2,FALSE))</f>
        <v/>
      </c>
      <c r="BV89" s="183"/>
      <c r="BW89" s="183"/>
      <c r="BX89" s="183"/>
      <c r="BY89" s="184"/>
      <c r="BZ89" s="332"/>
      <c r="CA89" s="333"/>
      <c r="CC89" s="3"/>
      <c r="CD89" s="22">
        <f>IF(BE89=D29,1,0)</f>
        <v>0</v>
      </c>
      <c r="CE89" s="22">
        <f>IF(BE89=D32,1,0)</f>
        <v>0</v>
      </c>
      <c r="CF89" s="22">
        <f>IF(BE89=D35,1,0)</f>
        <v>0</v>
      </c>
      <c r="CG89" s="22">
        <f>IF(BE89=AP29,1,0)</f>
        <v>0</v>
      </c>
      <c r="CH89" s="22">
        <f>IF(BE89=AP32,1,0)</f>
        <v>0</v>
      </c>
      <c r="CI89" s="22">
        <f>IF(BE89=AP35,1,0)</f>
        <v>0</v>
      </c>
      <c r="CJ89" s="3"/>
      <c r="CK89" s="3"/>
      <c r="CL89" s="3"/>
      <c r="CM89" s="3"/>
      <c r="CN89" s="3"/>
      <c r="CO89" s="3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</row>
    <row r="90" spans="1:149" ht="7.5" customHeight="1">
      <c r="B90" s="172"/>
      <c r="C90" s="173"/>
      <c r="D90" s="174"/>
      <c r="E90" s="262"/>
      <c r="F90" s="263"/>
      <c r="G90" s="269"/>
      <c r="H90" s="262"/>
      <c r="I90" s="263"/>
      <c r="J90" s="269"/>
      <c r="K90" s="262"/>
      <c r="L90" s="263"/>
      <c r="M90" s="264"/>
      <c r="N90" s="249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1"/>
      <c r="AF90" s="213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240"/>
      <c r="BF90" s="241"/>
      <c r="BG90" s="241"/>
      <c r="BH90" s="241"/>
      <c r="BI90" s="241"/>
      <c r="BJ90" s="241"/>
      <c r="BK90" s="241"/>
      <c r="BL90" s="241"/>
      <c r="BM90" s="241"/>
      <c r="BN90" s="241"/>
      <c r="BO90" s="241"/>
      <c r="BP90" s="241"/>
      <c r="BQ90" s="241"/>
      <c r="BR90" s="241"/>
      <c r="BS90" s="241"/>
      <c r="BT90" s="242"/>
      <c r="BU90" s="185"/>
      <c r="BV90" s="186"/>
      <c r="BW90" s="186"/>
      <c r="BX90" s="186"/>
      <c r="BY90" s="187"/>
      <c r="BZ90" s="332"/>
      <c r="CA90" s="333"/>
      <c r="CC90" s="3"/>
      <c r="CD90" s="25">
        <f>IF(CD91=D29,1,0)</f>
        <v>0</v>
      </c>
      <c r="CE90" s="25">
        <f>IF(CD91=D32,1,0)</f>
        <v>0</v>
      </c>
      <c r="CF90" s="25">
        <f>IF(CD91=D35,1,0)</f>
        <v>0</v>
      </c>
      <c r="CG90" s="25">
        <f>IF(CD91=AP29,1,0)</f>
        <v>0</v>
      </c>
      <c r="CH90" s="25">
        <f>IF(CD91=AP32,1,0)</f>
        <v>0</v>
      </c>
      <c r="CI90" s="25">
        <f>IF(CD91=AP35,1,0)</f>
        <v>0</v>
      </c>
      <c r="CJ90" s="3"/>
      <c r="CK90" s="3"/>
      <c r="CL90" s="3"/>
      <c r="CM90" s="3"/>
      <c r="CN90" s="3"/>
      <c r="CO90" s="3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</row>
    <row r="91" spans="1:149" s="29" customFormat="1" ht="7.5" customHeight="1">
      <c r="A91" s="235" t="s">
        <v>55</v>
      </c>
      <c r="B91" s="163" t="s">
        <v>50</v>
      </c>
      <c r="C91" s="164"/>
      <c r="D91" s="165"/>
      <c r="E91" s="262"/>
      <c r="F91" s="263"/>
      <c r="G91" s="269"/>
      <c r="H91" s="262"/>
      <c r="I91" s="263"/>
      <c r="J91" s="269"/>
      <c r="K91" s="262"/>
      <c r="L91" s="263"/>
      <c r="M91" s="264"/>
      <c r="N91" s="253" t="str">
        <f>IF(B2=6,D7,IF(B2=5,"",IF(B2=4,"",IF(B2=3,"",""))))</f>
        <v/>
      </c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5"/>
      <c r="AF91" s="213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240"/>
      <c r="BF91" s="241"/>
      <c r="BG91" s="241"/>
      <c r="BH91" s="241"/>
      <c r="BI91" s="241"/>
      <c r="BJ91" s="241"/>
      <c r="BK91" s="241"/>
      <c r="BL91" s="241"/>
      <c r="BM91" s="241"/>
      <c r="BN91" s="241"/>
      <c r="BO91" s="241"/>
      <c r="BP91" s="241"/>
      <c r="BQ91" s="241"/>
      <c r="BR91" s="241"/>
      <c r="BS91" s="241"/>
      <c r="BT91" s="242"/>
      <c r="BU91" s="185"/>
      <c r="BV91" s="186"/>
      <c r="BW91" s="186"/>
      <c r="BX91" s="186"/>
      <c r="BY91" s="187"/>
      <c r="BZ91" s="332"/>
      <c r="CA91" s="333"/>
      <c r="CB91" s="14"/>
      <c r="CC91" s="3"/>
      <c r="CD91" s="26" t="str">
        <f>IF(BZ89=""," ",IF(LEFT(BZ89,1)="3",N91,N89))</f>
        <v xml:space="preserve"> </v>
      </c>
      <c r="CE91" s="27"/>
      <c r="CF91" s="27"/>
      <c r="CG91" s="27"/>
      <c r="CH91" s="28"/>
      <c r="CI91" s="28"/>
      <c r="CJ91" s="3"/>
      <c r="CK91" s="3"/>
      <c r="CL91" s="3"/>
      <c r="CM91" s="3"/>
      <c r="CN91" s="3"/>
      <c r="CO91" s="3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</row>
    <row r="92" spans="1:149" ht="7.5" customHeight="1">
      <c r="A92" s="236"/>
      <c r="B92" s="169"/>
      <c r="C92" s="170"/>
      <c r="D92" s="171"/>
      <c r="E92" s="265"/>
      <c r="F92" s="266"/>
      <c r="G92" s="270"/>
      <c r="H92" s="265"/>
      <c r="I92" s="266"/>
      <c r="J92" s="270"/>
      <c r="K92" s="265"/>
      <c r="L92" s="266"/>
      <c r="M92" s="267"/>
      <c r="N92" s="256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8"/>
      <c r="AF92" s="214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243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5"/>
      <c r="BU92" s="188"/>
      <c r="BV92" s="189"/>
      <c r="BW92" s="189"/>
      <c r="BX92" s="189"/>
      <c r="BY92" s="190"/>
      <c r="BZ92" s="332"/>
      <c r="CA92" s="333"/>
      <c r="CC92" s="3"/>
      <c r="CD92" s="28"/>
      <c r="CE92" s="28"/>
      <c r="CF92" s="28"/>
      <c r="CG92" s="28"/>
      <c r="CH92" s="28"/>
      <c r="CI92" s="28"/>
      <c r="CJ92" s="3"/>
      <c r="CK92" s="3"/>
      <c r="CL92" s="3"/>
      <c r="CM92" s="3"/>
      <c r="CN92" s="3"/>
      <c r="CO92" s="3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</row>
    <row r="93" spans="1:149" ht="7.5" customHeight="1">
      <c r="B93" s="172" t="s">
        <v>35</v>
      </c>
      <c r="C93" s="173"/>
      <c r="D93" s="174"/>
      <c r="E93" s="259"/>
      <c r="F93" s="260"/>
      <c r="G93" s="268"/>
      <c r="H93" s="259"/>
      <c r="I93" s="260"/>
      <c r="J93" s="268"/>
      <c r="K93" s="259"/>
      <c r="L93" s="260"/>
      <c r="M93" s="261"/>
      <c r="N93" s="249" t="str">
        <f>IF(B2=6,D5,IF(B2=5,"",IF(B2=4,"",IF(B2=3,"",""))))</f>
        <v/>
      </c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1"/>
      <c r="AF93" s="212" t="s">
        <v>2</v>
      </c>
      <c r="AG93" s="194"/>
      <c r="AH93" s="194"/>
      <c r="AI93" s="194"/>
      <c r="AJ93" s="194"/>
      <c r="AK93" s="194" t="s">
        <v>2</v>
      </c>
      <c r="AL93" s="194"/>
      <c r="AM93" s="194"/>
      <c r="AN93" s="194"/>
      <c r="AO93" s="194"/>
      <c r="AP93" s="194" t="s">
        <v>2</v>
      </c>
      <c r="AQ93" s="194"/>
      <c r="AR93" s="194"/>
      <c r="AS93" s="194"/>
      <c r="AT93" s="194"/>
      <c r="AU93" s="194" t="s">
        <v>2</v>
      </c>
      <c r="AV93" s="194"/>
      <c r="AW93" s="194"/>
      <c r="AX93" s="194"/>
      <c r="AY93" s="194"/>
      <c r="AZ93" s="194" t="s">
        <v>2</v>
      </c>
      <c r="BA93" s="194"/>
      <c r="BB93" s="194"/>
      <c r="BC93" s="194"/>
      <c r="BD93" s="194"/>
      <c r="BE93" s="237" t="str">
        <f>IF(BZ93=""," ",IF(LEFT(BZ93,1)="3",N93,N95))</f>
        <v xml:space="preserve"> </v>
      </c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9"/>
      <c r="BU93" s="182" t="str">
        <f>IF(BZ93="","",VLOOKUP(BZ93,result,2,FALSE))</f>
        <v/>
      </c>
      <c r="BV93" s="183"/>
      <c r="BW93" s="183"/>
      <c r="BX93" s="183"/>
      <c r="BY93" s="184"/>
      <c r="BZ93" s="332"/>
      <c r="CA93" s="333"/>
      <c r="CC93" s="3"/>
      <c r="CD93" s="22">
        <f>IF(BE93=D29,1,0)</f>
        <v>0</v>
      </c>
      <c r="CE93" s="22">
        <f>IF(BE93=D32,1,0)</f>
        <v>0</v>
      </c>
      <c r="CF93" s="22">
        <f>IF(BE93=D35,1,0)</f>
        <v>0</v>
      </c>
      <c r="CG93" s="22">
        <f>IF(BE93=AP29,1,0)</f>
        <v>0</v>
      </c>
      <c r="CH93" s="22">
        <f>IF(BE93=AP32,1,0)</f>
        <v>0</v>
      </c>
      <c r="CI93" s="22">
        <f>IF(BE93=AP35,1,0)</f>
        <v>0</v>
      </c>
      <c r="CJ93" s="3"/>
      <c r="CK93" s="3"/>
      <c r="CL93" s="3"/>
      <c r="CM93" s="3"/>
      <c r="CN93" s="3"/>
      <c r="CO93" s="3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</row>
    <row r="94" spans="1:149" ht="7.5" customHeight="1">
      <c r="B94" s="172"/>
      <c r="C94" s="173"/>
      <c r="D94" s="174"/>
      <c r="E94" s="262"/>
      <c r="F94" s="263"/>
      <c r="G94" s="269"/>
      <c r="H94" s="262"/>
      <c r="I94" s="263"/>
      <c r="J94" s="269"/>
      <c r="K94" s="262"/>
      <c r="L94" s="263"/>
      <c r="M94" s="264"/>
      <c r="N94" s="249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1"/>
      <c r="AF94" s="213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240"/>
      <c r="BF94" s="241"/>
      <c r="BG94" s="241"/>
      <c r="BH94" s="241"/>
      <c r="BI94" s="241"/>
      <c r="BJ94" s="241"/>
      <c r="BK94" s="241"/>
      <c r="BL94" s="241"/>
      <c r="BM94" s="241"/>
      <c r="BN94" s="241"/>
      <c r="BO94" s="241"/>
      <c r="BP94" s="241"/>
      <c r="BQ94" s="241"/>
      <c r="BR94" s="241"/>
      <c r="BS94" s="241"/>
      <c r="BT94" s="242"/>
      <c r="BU94" s="185"/>
      <c r="BV94" s="186"/>
      <c r="BW94" s="186"/>
      <c r="BX94" s="186"/>
      <c r="BY94" s="187"/>
      <c r="BZ94" s="332"/>
      <c r="CA94" s="333"/>
      <c r="CC94" s="3"/>
      <c r="CD94" s="25">
        <f>IF(CD95=D29,1,0)</f>
        <v>0</v>
      </c>
      <c r="CE94" s="25">
        <f>IF(CD95=D32,1,0)</f>
        <v>0</v>
      </c>
      <c r="CF94" s="25">
        <f>IF(CD95=D35,1,0)</f>
        <v>0</v>
      </c>
      <c r="CG94" s="25">
        <f>IF(CD95=AP29,1,0)</f>
        <v>0</v>
      </c>
      <c r="CH94" s="25">
        <f>IF(CD95=AP32,1,0)</f>
        <v>0</v>
      </c>
      <c r="CI94" s="25">
        <f>IF(CD95=AP35,1,0)</f>
        <v>0</v>
      </c>
      <c r="CJ94" s="3"/>
      <c r="CK94" s="3"/>
      <c r="CL94" s="3"/>
      <c r="CM94" s="3"/>
      <c r="CN94" s="3"/>
      <c r="CO94" s="3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</row>
    <row r="95" spans="1:149" ht="7.5" customHeight="1">
      <c r="A95" s="235" t="s">
        <v>55</v>
      </c>
      <c r="B95" s="163" t="s">
        <v>49</v>
      </c>
      <c r="C95" s="164"/>
      <c r="D95" s="165"/>
      <c r="E95" s="262"/>
      <c r="F95" s="263"/>
      <c r="G95" s="269"/>
      <c r="H95" s="262"/>
      <c r="I95" s="263"/>
      <c r="J95" s="269"/>
      <c r="K95" s="262"/>
      <c r="L95" s="263"/>
      <c r="M95" s="264"/>
      <c r="N95" s="253" t="str">
        <f>IF(B2=6,D8,IF(B2=5,"",IF(B2=4,"",IF(B2=3,"",""))))</f>
        <v/>
      </c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5"/>
      <c r="AF95" s="213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240"/>
      <c r="BF95" s="241"/>
      <c r="BG95" s="241"/>
      <c r="BH95" s="241"/>
      <c r="BI95" s="241"/>
      <c r="BJ95" s="241"/>
      <c r="BK95" s="241"/>
      <c r="BL95" s="241"/>
      <c r="BM95" s="241"/>
      <c r="BN95" s="241"/>
      <c r="BO95" s="241"/>
      <c r="BP95" s="241"/>
      <c r="BQ95" s="241"/>
      <c r="BR95" s="241"/>
      <c r="BS95" s="241"/>
      <c r="BT95" s="242"/>
      <c r="BU95" s="185"/>
      <c r="BV95" s="186"/>
      <c r="BW95" s="186"/>
      <c r="BX95" s="186"/>
      <c r="BY95" s="187"/>
      <c r="BZ95" s="332"/>
      <c r="CA95" s="333"/>
      <c r="CC95" s="3"/>
      <c r="CD95" s="26" t="str">
        <f>IF(BZ93=""," ",IF(LEFT(BZ93,1)="3",N95,N93))</f>
        <v xml:space="preserve"> </v>
      </c>
      <c r="CE95" s="27"/>
      <c r="CF95" s="27"/>
      <c r="CG95" s="27"/>
      <c r="CH95" s="28"/>
      <c r="CI95" s="28"/>
      <c r="CJ95" s="3"/>
      <c r="CK95" s="3"/>
      <c r="CL95" s="3"/>
      <c r="CM95" s="3"/>
      <c r="CN95" s="3"/>
      <c r="CO95" s="3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</row>
    <row r="96" spans="1:149" ht="7.5" customHeight="1">
      <c r="A96" s="236"/>
      <c r="B96" s="169"/>
      <c r="C96" s="170"/>
      <c r="D96" s="171"/>
      <c r="E96" s="265"/>
      <c r="F96" s="266"/>
      <c r="G96" s="270"/>
      <c r="H96" s="265"/>
      <c r="I96" s="266"/>
      <c r="J96" s="270"/>
      <c r="K96" s="265"/>
      <c r="L96" s="266"/>
      <c r="M96" s="267"/>
      <c r="N96" s="256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8"/>
      <c r="AF96" s="214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243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  <c r="BS96" s="244"/>
      <c r="BT96" s="245"/>
      <c r="BU96" s="188"/>
      <c r="BV96" s="189"/>
      <c r="BW96" s="189"/>
      <c r="BX96" s="189"/>
      <c r="BY96" s="190"/>
      <c r="BZ96" s="332"/>
      <c r="CA96" s="333"/>
      <c r="CC96" s="3"/>
      <c r="CD96" s="28"/>
      <c r="CE96" s="28"/>
      <c r="CF96" s="28"/>
      <c r="CG96" s="28"/>
      <c r="CH96" s="28"/>
      <c r="CI96" s="28"/>
      <c r="CJ96" s="3"/>
      <c r="CK96" s="3"/>
      <c r="CL96" s="3"/>
      <c r="CM96" s="3"/>
      <c r="CN96" s="3"/>
      <c r="CO96" s="3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</row>
    <row r="97" spans="1:149" ht="7.5" customHeight="1">
      <c r="B97" s="172" t="s">
        <v>26</v>
      </c>
      <c r="C97" s="173"/>
      <c r="D97" s="174"/>
      <c r="E97" s="259"/>
      <c r="F97" s="260"/>
      <c r="G97" s="268"/>
      <c r="H97" s="259"/>
      <c r="I97" s="260"/>
      <c r="J97" s="268"/>
      <c r="K97" s="259"/>
      <c r="L97" s="260"/>
      <c r="M97" s="261"/>
      <c r="N97" s="249" t="str">
        <f>IF(B2=6,D6,IF(B2=5,"",IF(B2=4,"",IF(B2=3,"",""))))</f>
        <v/>
      </c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1"/>
      <c r="AF97" s="212" t="s">
        <v>2</v>
      </c>
      <c r="AG97" s="194"/>
      <c r="AH97" s="194"/>
      <c r="AI97" s="194"/>
      <c r="AJ97" s="194"/>
      <c r="AK97" s="194" t="s">
        <v>2</v>
      </c>
      <c r="AL97" s="194"/>
      <c r="AM97" s="194"/>
      <c r="AN97" s="194"/>
      <c r="AO97" s="194"/>
      <c r="AP97" s="194" t="s">
        <v>2</v>
      </c>
      <c r="AQ97" s="194"/>
      <c r="AR97" s="194"/>
      <c r="AS97" s="194"/>
      <c r="AT97" s="194"/>
      <c r="AU97" s="194" t="s">
        <v>2</v>
      </c>
      <c r="AV97" s="194"/>
      <c r="AW97" s="194"/>
      <c r="AX97" s="194"/>
      <c r="AY97" s="194"/>
      <c r="AZ97" s="194" t="s">
        <v>2</v>
      </c>
      <c r="BA97" s="194"/>
      <c r="BB97" s="194"/>
      <c r="BC97" s="194"/>
      <c r="BD97" s="194"/>
      <c r="BE97" s="237" t="str">
        <f>IF(BZ97=""," ",IF(LEFT(BZ97,1)="3",N97,N99))</f>
        <v xml:space="preserve"> 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38"/>
      <c r="BR97" s="238"/>
      <c r="BS97" s="238"/>
      <c r="BT97" s="239"/>
      <c r="BU97" s="182" t="str">
        <f>IF(BZ97="","",VLOOKUP(BZ97,result,2,FALSE))</f>
        <v/>
      </c>
      <c r="BV97" s="183"/>
      <c r="BW97" s="183"/>
      <c r="BX97" s="183"/>
      <c r="BY97" s="184"/>
      <c r="BZ97" s="332"/>
      <c r="CA97" s="333"/>
      <c r="CC97" s="3"/>
      <c r="CD97" s="22">
        <f>IF(BE97=D29,1,0)</f>
        <v>0</v>
      </c>
      <c r="CE97" s="22">
        <f>IF(BE97=D32,1,0)</f>
        <v>0</v>
      </c>
      <c r="CF97" s="22">
        <f>IF(BE97=D35,1,0)</f>
        <v>0</v>
      </c>
      <c r="CG97" s="22">
        <f>IF(BE97=AP29,1,0)</f>
        <v>0</v>
      </c>
      <c r="CH97" s="22">
        <f>IF(BE97=AP32,1,0)</f>
        <v>0</v>
      </c>
      <c r="CI97" s="22">
        <f>IF(BE97=AP35,1,0)</f>
        <v>0</v>
      </c>
      <c r="CJ97" s="3"/>
      <c r="CK97" s="3"/>
      <c r="CL97" s="3"/>
      <c r="CM97" s="3"/>
      <c r="CN97" s="3"/>
      <c r="CO97" s="3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</row>
    <row r="98" spans="1:149" ht="7.5" customHeight="1">
      <c r="B98" s="172"/>
      <c r="C98" s="173"/>
      <c r="D98" s="174"/>
      <c r="E98" s="262"/>
      <c r="F98" s="263"/>
      <c r="G98" s="269"/>
      <c r="H98" s="262"/>
      <c r="I98" s="263"/>
      <c r="J98" s="269"/>
      <c r="K98" s="262"/>
      <c r="L98" s="263"/>
      <c r="M98" s="264"/>
      <c r="N98" s="249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1"/>
      <c r="AF98" s="213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240"/>
      <c r="BF98" s="241"/>
      <c r="BG98" s="241"/>
      <c r="BH98" s="241"/>
      <c r="BI98" s="241"/>
      <c r="BJ98" s="241"/>
      <c r="BK98" s="241"/>
      <c r="BL98" s="241"/>
      <c r="BM98" s="241"/>
      <c r="BN98" s="241"/>
      <c r="BO98" s="241"/>
      <c r="BP98" s="241"/>
      <c r="BQ98" s="241"/>
      <c r="BR98" s="241"/>
      <c r="BS98" s="241"/>
      <c r="BT98" s="242"/>
      <c r="BU98" s="185"/>
      <c r="BV98" s="186"/>
      <c r="BW98" s="186"/>
      <c r="BX98" s="186"/>
      <c r="BY98" s="187"/>
      <c r="BZ98" s="332"/>
      <c r="CA98" s="333"/>
      <c r="CC98" s="3"/>
      <c r="CD98" s="25">
        <f>IF(CD99=D29,1,0)</f>
        <v>0</v>
      </c>
      <c r="CE98" s="25">
        <f>IF(CD99=D32,1,0)</f>
        <v>0</v>
      </c>
      <c r="CF98" s="25">
        <f>IF(CD99=D35,1,0)</f>
        <v>0</v>
      </c>
      <c r="CG98" s="25">
        <f>IF(CD99=AP29,1,0)</f>
        <v>0</v>
      </c>
      <c r="CH98" s="25">
        <f>IF(CD99=AP32,1,0)</f>
        <v>0</v>
      </c>
      <c r="CI98" s="25">
        <f>IF(CD99=AP35,1,0)</f>
        <v>0</v>
      </c>
      <c r="CJ98" s="3"/>
      <c r="CK98" s="3"/>
      <c r="CL98" s="3"/>
      <c r="CM98" s="3"/>
      <c r="CN98" s="3"/>
      <c r="CO98" s="3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</row>
    <row r="99" spans="1:149" ht="7.5" customHeight="1">
      <c r="A99" s="235" t="s">
        <v>55</v>
      </c>
      <c r="B99" s="163" t="s">
        <v>52</v>
      </c>
      <c r="C99" s="164"/>
      <c r="D99" s="165"/>
      <c r="E99" s="262"/>
      <c r="F99" s="263"/>
      <c r="G99" s="269"/>
      <c r="H99" s="262"/>
      <c r="I99" s="263"/>
      <c r="J99" s="269"/>
      <c r="K99" s="262"/>
      <c r="L99" s="263"/>
      <c r="M99" s="264"/>
      <c r="N99" s="253" t="str">
        <f>IF(B2=6,D7,IF(B2=5,"",IF(B2=4,"",IF(B2=3,"",""))))</f>
        <v/>
      </c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5"/>
      <c r="AF99" s="213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240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41"/>
      <c r="BT99" s="242"/>
      <c r="BU99" s="185"/>
      <c r="BV99" s="186"/>
      <c r="BW99" s="186"/>
      <c r="BX99" s="186"/>
      <c r="BY99" s="187"/>
      <c r="BZ99" s="332"/>
      <c r="CA99" s="333"/>
      <c r="CC99" s="3"/>
      <c r="CD99" s="26" t="str">
        <f>IF(BZ97=""," ",IF(LEFT(BZ97,1)="3",N99,N97))</f>
        <v xml:space="preserve"> </v>
      </c>
      <c r="CE99" s="27"/>
      <c r="CF99" s="27"/>
      <c r="CG99" s="27"/>
      <c r="CH99" s="28"/>
      <c r="CI99" s="28"/>
      <c r="CJ99" s="3"/>
      <c r="CK99" s="3"/>
      <c r="CL99" s="3"/>
      <c r="CM99" s="3"/>
      <c r="CN99" s="3"/>
      <c r="CO99" s="3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</row>
    <row r="100" spans="1:149" ht="7.5" customHeight="1">
      <c r="A100" s="236"/>
      <c r="B100" s="169"/>
      <c r="C100" s="170"/>
      <c r="D100" s="171"/>
      <c r="E100" s="265"/>
      <c r="F100" s="266"/>
      <c r="G100" s="270"/>
      <c r="H100" s="265"/>
      <c r="I100" s="266"/>
      <c r="J100" s="270"/>
      <c r="K100" s="265"/>
      <c r="L100" s="266"/>
      <c r="M100" s="267"/>
      <c r="N100" s="256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8"/>
      <c r="AF100" s="213"/>
      <c r="AG100" s="195"/>
      <c r="AH100" s="195"/>
      <c r="AI100" s="195"/>
      <c r="AJ100" s="195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243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5"/>
      <c r="BU100" s="188"/>
      <c r="BV100" s="189"/>
      <c r="BW100" s="189"/>
      <c r="BX100" s="189"/>
      <c r="BY100" s="190"/>
      <c r="BZ100" s="332"/>
      <c r="CA100" s="333"/>
      <c r="CC100" s="3"/>
      <c r="CD100" s="28"/>
      <c r="CE100" s="28"/>
      <c r="CF100" s="28"/>
      <c r="CG100" s="28"/>
      <c r="CH100" s="28"/>
      <c r="CI100" s="28"/>
      <c r="CJ100" s="3"/>
      <c r="CK100" s="3"/>
      <c r="CL100" s="3"/>
      <c r="CM100" s="3"/>
      <c r="CN100" s="3"/>
      <c r="CO100" s="3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</row>
    <row r="101" spans="1:149" ht="7.5" customHeight="1">
      <c r="B101" s="172" t="s">
        <v>28</v>
      </c>
      <c r="C101" s="173"/>
      <c r="D101" s="174"/>
      <c r="E101" s="259"/>
      <c r="F101" s="260"/>
      <c r="G101" s="268"/>
      <c r="H101" s="259"/>
      <c r="I101" s="260"/>
      <c r="J101" s="268"/>
      <c r="K101" s="259"/>
      <c r="L101" s="260"/>
      <c r="M101" s="261"/>
      <c r="N101" s="249" t="str">
        <f>IF(B2=6,D3,IF(B2=5,"",IF(B2=4,"",IF(B2=3,"",""))))</f>
        <v/>
      </c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1"/>
      <c r="AF101" s="212" t="s">
        <v>2</v>
      </c>
      <c r="AG101" s="194"/>
      <c r="AH101" s="194"/>
      <c r="AI101" s="194"/>
      <c r="AJ101" s="194"/>
      <c r="AK101" s="195" t="s">
        <v>2</v>
      </c>
      <c r="AL101" s="195"/>
      <c r="AM101" s="195"/>
      <c r="AN101" s="195"/>
      <c r="AO101" s="195"/>
      <c r="AP101" s="195" t="s">
        <v>2</v>
      </c>
      <c r="AQ101" s="195"/>
      <c r="AR101" s="195"/>
      <c r="AS101" s="195"/>
      <c r="AT101" s="195"/>
      <c r="AU101" s="195" t="s">
        <v>2</v>
      </c>
      <c r="AV101" s="195"/>
      <c r="AW101" s="195"/>
      <c r="AX101" s="195"/>
      <c r="AY101" s="195"/>
      <c r="AZ101" s="195" t="s">
        <v>2</v>
      </c>
      <c r="BA101" s="195"/>
      <c r="BB101" s="195"/>
      <c r="BC101" s="195"/>
      <c r="BD101" s="195"/>
      <c r="BE101" s="240" t="str">
        <f>IF(BZ101=""," ",IF(LEFT(BZ101,1)="3",N101,N103))</f>
        <v xml:space="preserve"> </v>
      </c>
      <c r="BF101" s="241"/>
      <c r="BG101" s="241"/>
      <c r="BH101" s="241"/>
      <c r="BI101" s="241"/>
      <c r="BJ101" s="241"/>
      <c r="BK101" s="241"/>
      <c r="BL101" s="241"/>
      <c r="BM101" s="241"/>
      <c r="BN101" s="241"/>
      <c r="BO101" s="241"/>
      <c r="BP101" s="241"/>
      <c r="BQ101" s="241"/>
      <c r="BR101" s="241"/>
      <c r="BS101" s="241"/>
      <c r="BT101" s="242"/>
      <c r="BU101" s="185" t="str">
        <f>IF(BZ101="","",VLOOKUP(BZ101,result,2,FALSE))</f>
        <v/>
      </c>
      <c r="BV101" s="186"/>
      <c r="BW101" s="186"/>
      <c r="BX101" s="186"/>
      <c r="BY101" s="187"/>
      <c r="BZ101" s="332"/>
      <c r="CA101" s="333"/>
      <c r="CC101" s="3"/>
      <c r="CD101" s="22">
        <f>IF(BE101=D29,1,0)</f>
        <v>0</v>
      </c>
      <c r="CE101" s="22">
        <f>IF(BE101=D32,1,0)</f>
        <v>0</v>
      </c>
      <c r="CF101" s="22">
        <f>IF(BE101=D35,1,0)</f>
        <v>0</v>
      </c>
      <c r="CG101" s="22">
        <f>IF(BE101=AP29,1,0)</f>
        <v>0</v>
      </c>
      <c r="CH101" s="22">
        <f>IF(BE101=AP32,1,0)</f>
        <v>0</v>
      </c>
      <c r="CI101" s="22">
        <f>IF(BE101=AP35,1,0)</f>
        <v>0</v>
      </c>
      <c r="CJ101" s="3"/>
      <c r="CK101" s="3"/>
      <c r="CL101" s="3"/>
      <c r="CM101" s="3"/>
      <c r="CN101" s="3"/>
      <c r="CO101" s="3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</row>
    <row r="102" spans="1:149" ht="7.5" customHeight="1">
      <c r="B102" s="172"/>
      <c r="C102" s="173"/>
      <c r="D102" s="174"/>
      <c r="E102" s="262"/>
      <c r="F102" s="263"/>
      <c r="G102" s="269"/>
      <c r="H102" s="262"/>
      <c r="I102" s="263"/>
      <c r="J102" s="269"/>
      <c r="K102" s="262"/>
      <c r="L102" s="263"/>
      <c r="M102" s="264"/>
      <c r="N102" s="249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1"/>
      <c r="AF102" s="213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240"/>
      <c r="BF102" s="241"/>
      <c r="BG102" s="241"/>
      <c r="BH102" s="241"/>
      <c r="BI102" s="241"/>
      <c r="BJ102" s="241"/>
      <c r="BK102" s="241"/>
      <c r="BL102" s="241"/>
      <c r="BM102" s="241"/>
      <c r="BN102" s="241"/>
      <c r="BO102" s="241"/>
      <c r="BP102" s="241"/>
      <c r="BQ102" s="241"/>
      <c r="BR102" s="241"/>
      <c r="BS102" s="241"/>
      <c r="BT102" s="242"/>
      <c r="BU102" s="185"/>
      <c r="BV102" s="186"/>
      <c r="BW102" s="186"/>
      <c r="BX102" s="186"/>
      <c r="BY102" s="187"/>
      <c r="BZ102" s="332"/>
      <c r="CA102" s="333"/>
      <c r="CC102" s="3"/>
      <c r="CD102" s="25">
        <f>IF(CD103=D29,1,0)</f>
        <v>0</v>
      </c>
      <c r="CE102" s="25">
        <f>IF(CD103=D32,1,0)</f>
        <v>0</v>
      </c>
      <c r="CF102" s="25">
        <f>IF(CD103=D35,1,0)</f>
        <v>0</v>
      </c>
      <c r="CG102" s="25">
        <f>IF(CD103=AP29,1,0)</f>
        <v>0</v>
      </c>
      <c r="CH102" s="25">
        <f>IF(CD103=AP32,1,0)</f>
        <v>0</v>
      </c>
      <c r="CI102" s="25">
        <f>IF(CD103=AP35,1,0)</f>
        <v>0</v>
      </c>
      <c r="CJ102" s="3"/>
      <c r="CK102" s="3"/>
      <c r="CL102" s="3"/>
      <c r="CM102" s="3"/>
      <c r="CN102" s="3"/>
      <c r="CO102" s="3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</row>
    <row r="103" spans="1:149" ht="7.5" customHeight="1">
      <c r="A103" s="235" t="s">
        <v>55</v>
      </c>
      <c r="B103" s="163" t="s">
        <v>47</v>
      </c>
      <c r="C103" s="164"/>
      <c r="D103" s="165"/>
      <c r="E103" s="262"/>
      <c r="F103" s="263"/>
      <c r="G103" s="269"/>
      <c r="H103" s="262"/>
      <c r="I103" s="263"/>
      <c r="J103" s="269"/>
      <c r="K103" s="262"/>
      <c r="L103" s="263"/>
      <c r="M103" s="264"/>
      <c r="N103" s="253" t="str">
        <f>IF(B2=6,D4,IF(B2=5,"",IF(B2=4,"",IF(B2=3,"",""))))</f>
        <v/>
      </c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  <c r="AA103" s="350"/>
      <c r="AB103" s="350"/>
      <c r="AC103" s="350"/>
      <c r="AD103" s="350"/>
      <c r="AE103" s="351"/>
      <c r="AF103" s="213"/>
      <c r="AG103" s="195"/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240"/>
      <c r="BF103" s="241"/>
      <c r="BG103" s="241"/>
      <c r="BH103" s="241"/>
      <c r="BI103" s="241"/>
      <c r="BJ103" s="241"/>
      <c r="BK103" s="241"/>
      <c r="BL103" s="241"/>
      <c r="BM103" s="241"/>
      <c r="BN103" s="241"/>
      <c r="BO103" s="241"/>
      <c r="BP103" s="241"/>
      <c r="BQ103" s="241"/>
      <c r="BR103" s="241"/>
      <c r="BS103" s="241"/>
      <c r="BT103" s="242"/>
      <c r="BU103" s="185"/>
      <c r="BV103" s="186"/>
      <c r="BW103" s="186"/>
      <c r="BX103" s="186"/>
      <c r="BY103" s="187"/>
      <c r="BZ103" s="332"/>
      <c r="CA103" s="333"/>
      <c r="CC103" s="3"/>
      <c r="CD103" s="26" t="str">
        <f>IF(BZ101=""," ",IF(LEFT(BZ101,1)="3",N103,N101))</f>
        <v xml:space="preserve"> </v>
      </c>
      <c r="CE103" s="27"/>
      <c r="CF103" s="27"/>
      <c r="CG103" s="27"/>
      <c r="CH103" s="28"/>
      <c r="CI103" s="28"/>
      <c r="CJ103" s="3"/>
      <c r="CK103" s="3"/>
      <c r="CL103" s="3"/>
      <c r="CM103" s="3"/>
      <c r="CN103" s="3"/>
      <c r="CO103" s="3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</row>
    <row r="104" spans="1:149" ht="7.5" customHeight="1">
      <c r="A104" s="236"/>
      <c r="B104" s="166"/>
      <c r="C104" s="167"/>
      <c r="D104" s="168"/>
      <c r="E104" s="361"/>
      <c r="F104" s="362"/>
      <c r="G104" s="363"/>
      <c r="H104" s="361"/>
      <c r="I104" s="362"/>
      <c r="J104" s="363"/>
      <c r="K104" s="361"/>
      <c r="L104" s="362"/>
      <c r="M104" s="376"/>
      <c r="N104" s="352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353"/>
      <c r="Z104" s="353"/>
      <c r="AA104" s="353"/>
      <c r="AB104" s="353"/>
      <c r="AC104" s="353"/>
      <c r="AD104" s="353"/>
      <c r="AE104" s="354"/>
      <c r="AF104" s="360"/>
      <c r="AG104" s="349"/>
      <c r="AH104" s="349"/>
      <c r="AI104" s="349"/>
      <c r="AJ104" s="349"/>
      <c r="AK104" s="349"/>
      <c r="AL104" s="349"/>
      <c r="AM104" s="349"/>
      <c r="AN104" s="349"/>
      <c r="AO104" s="349"/>
      <c r="AP104" s="349"/>
      <c r="AQ104" s="349"/>
      <c r="AR104" s="349"/>
      <c r="AS104" s="349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277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9"/>
      <c r="BU104" s="274"/>
      <c r="BV104" s="275"/>
      <c r="BW104" s="275"/>
      <c r="BX104" s="275"/>
      <c r="BY104" s="276"/>
      <c r="BZ104" s="332"/>
      <c r="CA104" s="333"/>
      <c r="CC104" s="3"/>
      <c r="CD104" s="28"/>
      <c r="CE104" s="28"/>
      <c r="CF104" s="28"/>
      <c r="CG104" s="28"/>
      <c r="CH104" s="28"/>
      <c r="CI104" s="28"/>
      <c r="CJ104" s="3"/>
      <c r="CK104" s="3"/>
      <c r="CL104" s="3"/>
      <c r="CM104" s="3"/>
      <c r="CN104" s="3"/>
      <c r="CO104" s="3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</row>
    <row r="105" spans="1:149" ht="6.7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"/>
      <c r="CD105" s="377">
        <f t="shared" ref="CD105:CI105" si="0">CD45+CD49+CD53+CD57+CD61+CD65+CD69+CD73+CD77+CD81+CD85+CD89+CD93+CD97+CD101</f>
        <v>0</v>
      </c>
      <c r="CE105" s="377">
        <f t="shared" si="0"/>
        <v>0</v>
      </c>
      <c r="CF105" s="377">
        <f t="shared" si="0"/>
        <v>0</v>
      </c>
      <c r="CG105" s="377">
        <f t="shared" si="0"/>
        <v>0</v>
      </c>
      <c r="CH105" s="377">
        <f t="shared" si="0"/>
        <v>0</v>
      </c>
      <c r="CI105" s="377">
        <f t="shared" si="0"/>
        <v>0</v>
      </c>
      <c r="CJ105" s="3"/>
      <c r="CK105" s="3"/>
      <c r="CL105" s="3"/>
      <c r="CM105" s="3"/>
      <c r="CN105" s="3"/>
      <c r="CO105" s="3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</row>
    <row r="106" spans="1:149" ht="6.7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"/>
      <c r="CD106" s="377"/>
      <c r="CE106" s="377"/>
      <c r="CF106" s="377"/>
      <c r="CG106" s="377"/>
      <c r="CH106" s="377"/>
      <c r="CI106" s="377"/>
      <c r="CJ106" s="3"/>
      <c r="CK106" s="3"/>
      <c r="CL106" s="3"/>
      <c r="CM106" s="3"/>
      <c r="CN106" s="3"/>
      <c r="CO106" s="3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</row>
    <row r="107" spans="1:149" ht="13.5" customHeight="1">
      <c r="B107" s="31"/>
      <c r="C107" s="31"/>
      <c r="D107" s="31"/>
      <c r="E107" s="31"/>
      <c r="F107" s="31"/>
      <c r="G107" s="32" t="s">
        <v>46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4"/>
      <c r="AG107" s="31"/>
      <c r="AH107" s="206" t="s">
        <v>36</v>
      </c>
      <c r="AI107" s="207"/>
      <c r="AJ107" s="208"/>
      <c r="AK107" s="206" t="s">
        <v>37</v>
      </c>
      <c r="AL107" s="207"/>
      <c r="AM107" s="208"/>
      <c r="AN107" s="206" t="s">
        <v>38</v>
      </c>
      <c r="AO107" s="207"/>
      <c r="AP107" s="208"/>
      <c r="AQ107" s="367" t="s">
        <v>82</v>
      </c>
      <c r="AR107" s="368"/>
      <c r="AS107" s="369"/>
      <c r="AT107" s="206" t="s">
        <v>39</v>
      </c>
      <c r="AU107" s="207"/>
      <c r="AV107" s="208"/>
      <c r="AW107" s="370" t="s">
        <v>40</v>
      </c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2"/>
      <c r="BZ107" s="30"/>
      <c r="CA107" s="30"/>
      <c r="CB107" s="30"/>
      <c r="CC107" s="3"/>
      <c r="CD107" s="377">
        <f t="shared" ref="CD107:CI107" si="1">CD46+CD50+CD54+CD58+CD62+CD66+CD70+CD74+CD78+CD82+CD86+CD90+CD94+CD98+CD102</f>
        <v>0</v>
      </c>
      <c r="CE107" s="377">
        <f t="shared" si="1"/>
        <v>0</v>
      </c>
      <c r="CF107" s="377">
        <f t="shared" si="1"/>
        <v>0</v>
      </c>
      <c r="CG107" s="377">
        <f t="shared" si="1"/>
        <v>0</v>
      </c>
      <c r="CH107" s="377">
        <f t="shared" si="1"/>
        <v>0</v>
      </c>
      <c r="CI107" s="377">
        <f t="shared" si="1"/>
        <v>0</v>
      </c>
      <c r="CJ107" s="3"/>
      <c r="CK107" s="3"/>
      <c r="CL107" s="3"/>
      <c r="CM107" s="3"/>
      <c r="CN107" s="3"/>
      <c r="CO107" s="3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</row>
    <row r="108" spans="1:149" ht="13.5" customHeight="1">
      <c r="B108" s="31"/>
      <c r="C108" s="31"/>
      <c r="D108" s="31"/>
      <c r="E108" s="31"/>
      <c r="F108" s="31"/>
      <c r="G108" s="357" t="str">
        <f t="shared" ref="G108:G113" si="2">IF(AH108&lt;&gt;"",RANK(AT108,$AT$108:$AT$113),"")</f>
        <v/>
      </c>
      <c r="H108" s="358"/>
      <c r="I108" s="358"/>
      <c r="J108" s="359"/>
      <c r="K108" s="35" t="str">
        <f>IF(D29&lt;&gt;"",D29&amp;"   ("&amp;V29&amp;")","")</f>
        <v>Arnau Francesch   (CTT Borges)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7"/>
      <c r="AG108" s="38"/>
      <c r="AH108" s="160" t="str">
        <f t="shared" ref="AH108:AH113" si="3">IF(SUM(AK108:AP109)=0,"",SUM(AK108:AN108))</f>
        <v/>
      </c>
      <c r="AI108" s="161"/>
      <c r="AJ108" s="162"/>
      <c r="AK108" s="160" t="str">
        <f>IF(CD105+CD107=0,"",CD105)</f>
        <v/>
      </c>
      <c r="AL108" s="161"/>
      <c r="AM108" s="162"/>
      <c r="AN108" s="160" t="str">
        <f>IF(CD105+CD107=0,"",CD107)</f>
        <v/>
      </c>
      <c r="AO108" s="161"/>
      <c r="AP108" s="162"/>
      <c r="AQ108" s="306"/>
      <c r="AR108" s="307"/>
      <c r="AS108" s="308"/>
      <c r="AT108" s="160" t="str">
        <f t="shared" ref="AT108:AT113" si="4">IF(AH108&lt;&gt;"",AK108*2+AN108-AQ108,"")</f>
        <v/>
      </c>
      <c r="AU108" s="161"/>
      <c r="AV108" s="162"/>
      <c r="AW108" s="381"/>
      <c r="AX108" s="382"/>
      <c r="AY108" s="382"/>
      <c r="AZ108" s="382"/>
      <c r="BA108" s="382"/>
      <c r="BB108" s="382"/>
      <c r="BC108" s="382"/>
      <c r="BD108" s="382"/>
      <c r="BE108" s="382"/>
      <c r="BF108" s="382"/>
      <c r="BG108" s="382"/>
      <c r="BH108" s="382"/>
      <c r="BI108" s="382"/>
      <c r="BJ108" s="382"/>
      <c r="BK108" s="382"/>
      <c r="BL108" s="382"/>
      <c r="BM108" s="382"/>
      <c r="BN108" s="382"/>
      <c r="BO108" s="382"/>
      <c r="BP108" s="382"/>
      <c r="BQ108" s="382"/>
      <c r="BR108" s="382"/>
      <c r="BS108" s="382"/>
      <c r="BT108" s="382"/>
      <c r="BU108" s="382"/>
      <c r="BV108" s="382"/>
      <c r="BW108" s="382"/>
      <c r="BX108" s="382"/>
      <c r="BY108" s="383"/>
      <c r="BZ108" s="30"/>
      <c r="CA108" s="30"/>
      <c r="CB108" s="30"/>
      <c r="CC108" s="3"/>
      <c r="CD108" s="377"/>
      <c r="CE108" s="377"/>
      <c r="CF108" s="377"/>
      <c r="CG108" s="377"/>
      <c r="CH108" s="377"/>
      <c r="CI108" s="377"/>
      <c r="CJ108" s="3"/>
      <c r="CK108" s="3"/>
      <c r="CL108" s="3"/>
      <c r="CM108" s="3"/>
      <c r="CN108" s="3"/>
      <c r="CO108" s="3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</row>
    <row r="109" spans="1:149" ht="13.5" customHeight="1">
      <c r="B109" s="31"/>
      <c r="C109" s="31"/>
      <c r="D109" s="31"/>
      <c r="E109" s="31"/>
      <c r="F109" s="31"/>
      <c r="G109" s="357" t="str">
        <f t="shared" si="2"/>
        <v/>
      </c>
      <c r="H109" s="358"/>
      <c r="I109" s="358"/>
      <c r="J109" s="359"/>
      <c r="K109" s="35" t="str">
        <f>IF(D32&lt;&gt;"",D32&amp;"   ("&amp;V32&amp;")","")</f>
        <v>Pol Ribera   (CTT Borges)</v>
      </c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7"/>
      <c r="AG109" s="38"/>
      <c r="AH109" s="160" t="str">
        <f t="shared" si="3"/>
        <v/>
      </c>
      <c r="AI109" s="161"/>
      <c r="AJ109" s="162"/>
      <c r="AK109" s="160" t="str">
        <f>IF(CE105+CE107=0,"",CE105)</f>
        <v/>
      </c>
      <c r="AL109" s="161"/>
      <c r="AM109" s="162"/>
      <c r="AN109" s="160" t="str">
        <f>IF(CE105+CE107=0,"",CE107)</f>
        <v/>
      </c>
      <c r="AO109" s="161"/>
      <c r="AP109" s="162"/>
      <c r="AQ109" s="306"/>
      <c r="AR109" s="307"/>
      <c r="AS109" s="308"/>
      <c r="AT109" s="160" t="str">
        <f t="shared" si="4"/>
        <v/>
      </c>
      <c r="AU109" s="161"/>
      <c r="AV109" s="162"/>
      <c r="AW109" s="381"/>
      <c r="AX109" s="382"/>
      <c r="AY109" s="382"/>
      <c r="AZ109" s="382"/>
      <c r="BA109" s="382"/>
      <c r="BB109" s="382"/>
      <c r="BC109" s="382"/>
      <c r="BD109" s="382"/>
      <c r="BE109" s="382"/>
      <c r="BF109" s="382"/>
      <c r="BG109" s="382"/>
      <c r="BH109" s="382"/>
      <c r="BI109" s="382"/>
      <c r="BJ109" s="382"/>
      <c r="BK109" s="382"/>
      <c r="BL109" s="382"/>
      <c r="BM109" s="382"/>
      <c r="BN109" s="382"/>
      <c r="BO109" s="382"/>
      <c r="BP109" s="382"/>
      <c r="BQ109" s="382"/>
      <c r="BR109" s="382"/>
      <c r="BS109" s="382"/>
      <c r="BT109" s="382"/>
      <c r="BU109" s="382"/>
      <c r="BV109" s="382"/>
      <c r="BW109" s="382"/>
      <c r="BX109" s="382"/>
      <c r="BY109" s="383"/>
      <c r="BZ109" s="30"/>
      <c r="CA109" s="30"/>
      <c r="CB109" s="30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</row>
    <row r="110" spans="1:149" ht="13.5" customHeight="1">
      <c r="B110" s="31"/>
      <c r="C110" s="31"/>
      <c r="D110" s="31"/>
      <c r="E110" s="31"/>
      <c r="F110" s="31"/>
      <c r="G110" s="357" t="str">
        <f t="shared" si="2"/>
        <v/>
      </c>
      <c r="H110" s="358"/>
      <c r="I110" s="358"/>
      <c r="J110" s="359"/>
      <c r="K110" s="35" t="str">
        <f>IF(D35&lt;&gt;"",D35&amp;"   ("&amp;V35&amp;")","")</f>
        <v>Vinyet Solans   (CTT Borges)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7"/>
      <c r="AG110" s="38"/>
      <c r="AH110" s="160" t="str">
        <f t="shared" si="3"/>
        <v/>
      </c>
      <c r="AI110" s="161"/>
      <c r="AJ110" s="162"/>
      <c r="AK110" s="160" t="str">
        <f>IF(CF105+CF107=0,"",CF105)</f>
        <v/>
      </c>
      <c r="AL110" s="161"/>
      <c r="AM110" s="162"/>
      <c r="AN110" s="160" t="str">
        <f>IF(CF105+CF107=0,"",CF107)</f>
        <v/>
      </c>
      <c r="AO110" s="161"/>
      <c r="AP110" s="162"/>
      <c r="AQ110" s="306"/>
      <c r="AR110" s="307"/>
      <c r="AS110" s="308"/>
      <c r="AT110" s="160" t="str">
        <f t="shared" si="4"/>
        <v/>
      </c>
      <c r="AU110" s="161"/>
      <c r="AV110" s="162"/>
      <c r="AW110" s="381"/>
      <c r="AX110" s="382"/>
      <c r="AY110" s="382"/>
      <c r="AZ110" s="382"/>
      <c r="BA110" s="382"/>
      <c r="BB110" s="382"/>
      <c r="BC110" s="382"/>
      <c r="BD110" s="382"/>
      <c r="BE110" s="382"/>
      <c r="BF110" s="382"/>
      <c r="BG110" s="382"/>
      <c r="BH110" s="382"/>
      <c r="BI110" s="382"/>
      <c r="BJ110" s="382"/>
      <c r="BK110" s="382"/>
      <c r="BL110" s="382"/>
      <c r="BM110" s="382"/>
      <c r="BN110" s="382"/>
      <c r="BO110" s="382"/>
      <c r="BP110" s="382"/>
      <c r="BQ110" s="382"/>
      <c r="BR110" s="382"/>
      <c r="BS110" s="382"/>
      <c r="BT110" s="382"/>
      <c r="BU110" s="382"/>
      <c r="BV110" s="382"/>
      <c r="BW110" s="382"/>
      <c r="BX110" s="382"/>
      <c r="BY110" s="383"/>
      <c r="BZ110" s="30"/>
      <c r="CA110" s="30"/>
      <c r="CB110" s="30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</row>
    <row r="111" spans="1:149" ht="13.5" customHeight="1">
      <c r="B111" s="31"/>
      <c r="C111" s="31"/>
      <c r="D111" s="31"/>
      <c r="E111" s="31"/>
      <c r="F111" s="31"/>
      <c r="G111" s="357" t="str">
        <f t="shared" si="2"/>
        <v/>
      </c>
      <c r="H111" s="358"/>
      <c r="I111" s="358"/>
      <c r="J111" s="359"/>
      <c r="K111" s="35" t="str">
        <f>IF(AP29&lt;&gt;"",AP29&amp;"   ("&amp;BH29&amp;")","")</f>
        <v>Albert Feliu   (CTT Mollerussa)</v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7"/>
      <c r="AG111" s="38"/>
      <c r="AH111" s="160" t="str">
        <f t="shared" si="3"/>
        <v/>
      </c>
      <c r="AI111" s="161"/>
      <c r="AJ111" s="162"/>
      <c r="AK111" s="160" t="str">
        <f>IF(CG105+CG107=0,"",CG105)</f>
        <v/>
      </c>
      <c r="AL111" s="161"/>
      <c r="AM111" s="162"/>
      <c r="AN111" s="160" t="str">
        <f>IF(CG105+CG107=0,"",CG107)</f>
        <v/>
      </c>
      <c r="AO111" s="161"/>
      <c r="AP111" s="162"/>
      <c r="AQ111" s="306"/>
      <c r="AR111" s="307"/>
      <c r="AS111" s="308"/>
      <c r="AT111" s="160" t="str">
        <f t="shared" si="4"/>
        <v/>
      </c>
      <c r="AU111" s="161"/>
      <c r="AV111" s="162"/>
      <c r="AW111" s="381"/>
      <c r="AX111" s="382"/>
      <c r="AY111" s="382"/>
      <c r="AZ111" s="382"/>
      <c r="BA111" s="382"/>
      <c r="BB111" s="382"/>
      <c r="BC111" s="382"/>
      <c r="BD111" s="382"/>
      <c r="BE111" s="382"/>
      <c r="BF111" s="382"/>
      <c r="BG111" s="382"/>
      <c r="BH111" s="382"/>
      <c r="BI111" s="382"/>
      <c r="BJ111" s="382"/>
      <c r="BK111" s="382"/>
      <c r="BL111" s="382"/>
      <c r="BM111" s="382"/>
      <c r="BN111" s="382"/>
      <c r="BO111" s="382"/>
      <c r="BP111" s="382"/>
      <c r="BQ111" s="382"/>
      <c r="BR111" s="382"/>
      <c r="BS111" s="382"/>
      <c r="BT111" s="382"/>
      <c r="BU111" s="382"/>
      <c r="BV111" s="382"/>
      <c r="BW111" s="382"/>
      <c r="BX111" s="382"/>
      <c r="BY111" s="383"/>
      <c r="BZ111" s="30"/>
      <c r="CA111" s="30"/>
      <c r="CB111" s="30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</row>
    <row r="112" spans="1:149" ht="13.5" customHeight="1">
      <c r="B112" s="31"/>
      <c r="C112" s="31"/>
      <c r="D112" s="31"/>
      <c r="E112" s="31"/>
      <c r="F112" s="31"/>
      <c r="G112" s="357" t="str">
        <f t="shared" si="2"/>
        <v/>
      </c>
      <c r="H112" s="358"/>
      <c r="I112" s="358"/>
      <c r="J112" s="359"/>
      <c r="K112" s="35" t="str">
        <f>IF(AP32&lt;&gt;"",AP32&amp;"   ("&amp;BH32&amp;")","")</f>
        <v/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7"/>
      <c r="AG112" s="38"/>
      <c r="AH112" s="160" t="str">
        <f t="shared" si="3"/>
        <v/>
      </c>
      <c r="AI112" s="161"/>
      <c r="AJ112" s="162"/>
      <c r="AK112" s="160" t="str">
        <f>IF(CH105+CH107=0,"",CH105)</f>
        <v/>
      </c>
      <c r="AL112" s="161"/>
      <c r="AM112" s="162"/>
      <c r="AN112" s="160" t="str">
        <f>IF(CH105+CH107=0,"",CH107)</f>
        <v/>
      </c>
      <c r="AO112" s="161"/>
      <c r="AP112" s="162"/>
      <c r="AQ112" s="306"/>
      <c r="AR112" s="307"/>
      <c r="AS112" s="308"/>
      <c r="AT112" s="160" t="str">
        <f t="shared" si="4"/>
        <v/>
      </c>
      <c r="AU112" s="161"/>
      <c r="AV112" s="162"/>
      <c r="AW112" s="381"/>
      <c r="AX112" s="382"/>
      <c r="AY112" s="382"/>
      <c r="AZ112" s="382"/>
      <c r="BA112" s="382"/>
      <c r="BB112" s="382"/>
      <c r="BC112" s="382"/>
      <c r="BD112" s="382"/>
      <c r="BE112" s="382"/>
      <c r="BF112" s="382"/>
      <c r="BG112" s="382"/>
      <c r="BH112" s="382"/>
      <c r="BI112" s="382"/>
      <c r="BJ112" s="382"/>
      <c r="BK112" s="382"/>
      <c r="BL112" s="382"/>
      <c r="BM112" s="382"/>
      <c r="BN112" s="382"/>
      <c r="BO112" s="382"/>
      <c r="BP112" s="382"/>
      <c r="BQ112" s="382"/>
      <c r="BR112" s="382"/>
      <c r="BS112" s="382"/>
      <c r="BT112" s="382"/>
      <c r="BU112" s="382"/>
      <c r="BV112" s="382"/>
      <c r="BW112" s="382"/>
      <c r="BX112" s="382"/>
      <c r="BY112" s="383"/>
      <c r="BZ112" s="30"/>
      <c r="CA112" s="30"/>
      <c r="CB112" s="30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</row>
    <row r="113" spans="1:149" ht="13.5" customHeight="1">
      <c r="B113" s="31"/>
      <c r="C113" s="31"/>
      <c r="D113" s="31"/>
      <c r="E113" s="31"/>
      <c r="F113" s="31"/>
      <c r="G113" s="357" t="str">
        <f t="shared" si="2"/>
        <v/>
      </c>
      <c r="H113" s="358"/>
      <c r="I113" s="358"/>
      <c r="J113" s="359"/>
      <c r="K113" s="35" t="str">
        <f>IF(AP35&lt;&gt;"",AP35&amp;"   ("&amp;BH35&amp;")","")</f>
        <v/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7"/>
      <c r="AG113" s="38"/>
      <c r="AH113" s="160" t="str">
        <f t="shared" si="3"/>
        <v/>
      </c>
      <c r="AI113" s="161"/>
      <c r="AJ113" s="162"/>
      <c r="AK113" s="160" t="str">
        <f>IF(CI105+CI107=0,"",CI105)</f>
        <v/>
      </c>
      <c r="AL113" s="161"/>
      <c r="AM113" s="162"/>
      <c r="AN113" s="160" t="str">
        <f>IF(CI105+CI107=0,"",CI107)</f>
        <v/>
      </c>
      <c r="AO113" s="161"/>
      <c r="AP113" s="162"/>
      <c r="AQ113" s="306"/>
      <c r="AR113" s="307"/>
      <c r="AS113" s="308"/>
      <c r="AT113" s="160" t="str">
        <f t="shared" si="4"/>
        <v/>
      </c>
      <c r="AU113" s="161"/>
      <c r="AV113" s="162"/>
      <c r="AW113" s="378"/>
      <c r="AX113" s="379"/>
      <c r="AY113" s="379"/>
      <c r="AZ113" s="379"/>
      <c r="BA113" s="379"/>
      <c r="BB113" s="379"/>
      <c r="BC113" s="379"/>
      <c r="BD113" s="379"/>
      <c r="BE113" s="379"/>
      <c r="BF113" s="379"/>
      <c r="BG113" s="379"/>
      <c r="BH113" s="379"/>
      <c r="BI113" s="379"/>
      <c r="BJ113" s="379"/>
      <c r="BK113" s="379"/>
      <c r="BL113" s="379"/>
      <c r="BM113" s="379"/>
      <c r="BN113" s="379"/>
      <c r="BO113" s="379"/>
      <c r="BP113" s="379"/>
      <c r="BQ113" s="379"/>
      <c r="BR113" s="379"/>
      <c r="BS113" s="379"/>
      <c r="BT113" s="379"/>
      <c r="BU113" s="379"/>
      <c r="BV113" s="379"/>
      <c r="BW113" s="379"/>
      <c r="BX113" s="379"/>
      <c r="BY113" s="380"/>
      <c r="BZ113" s="30"/>
      <c r="CA113" s="30"/>
      <c r="CB113" s="30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</row>
    <row r="114" spans="1:149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</row>
    <row r="115" spans="1:149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</row>
    <row r="116" spans="1:149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</row>
    <row r="117" spans="1:149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</row>
    <row r="118" spans="1:149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</row>
    <row r="119" spans="1:14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</row>
    <row r="120" spans="1:149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</row>
    <row r="121" spans="1:149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</row>
    <row r="122" spans="1:149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</row>
    <row r="123" spans="1:149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</row>
    <row r="124" spans="1:149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</row>
    <row r="125" spans="1:149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</row>
    <row r="126" spans="1:149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</row>
    <row r="127" spans="1:149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</row>
    <row r="128" spans="1:149" ht="12.75" customHeight="1">
      <c r="B128" s="31"/>
      <c r="C128" s="31"/>
      <c r="D128" s="31"/>
      <c r="E128" s="31"/>
      <c r="F128" s="31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39"/>
      <c r="AU128" s="31"/>
      <c r="AV128" s="31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</row>
    <row r="129" spans="3:149" ht="12.75" customHeigh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</row>
    <row r="130" spans="3:149" ht="12.75" customHeight="1"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</row>
    <row r="131" spans="3:149" ht="6.75" customHeight="1"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</row>
    <row r="132" spans="3:149" ht="6.75" customHeight="1"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</row>
    <row r="133" spans="3:149" ht="6.75" customHeight="1"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</row>
    <row r="134" spans="3:149" ht="6.75" customHeight="1"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</row>
    <row r="135" spans="3:149" ht="6.75" customHeight="1"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</row>
    <row r="136" spans="3:149" ht="6.75" customHeight="1"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</row>
    <row r="137" spans="3:149" ht="6.75" customHeight="1"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</row>
    <row r="138" spans="3:149" ht="6.75" customHeight="1"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</row>
    <row r="139" spans="3:149" ht="6.75" customHeight="1"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</row>
    <row r="140" spans="3:149" ht="6.75" customHeight="1"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</row>
    <row r="141" spans="3:149" ht="6.75" customHeight="1"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</row>
    <row r="142" spans="3:149" ht="6.75" customHeight="1"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</row>
    <row r="143" spans="3:149" ht="6.75" customHeight="1"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</row>
    <row r="144" spans="3:149" ht="6.75" customHeight="1"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</row>
    <row r="145" spans="1:149" ht="6.75" customHeight="1"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</row>
    <row r="146" spans="1:149" ht="6.75" customHeight="1"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</row>
    <row r="147" spans="1:149" ht="6.75" customHeight="1"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</row>
    <row r="148" spans="1:149" ht="6.75" customHeight="1">
      <c r="CC148" s="30"/>
      <c r="CD148" s="30"/>
      <c r="CE148" s="31"/>
      <c r="CF148" s="31"/>
      <c r="CG148" s="5"/>
      <c r="CH148" s="5"/>
    </row>
    <row r="149" spans="1:149" ht="6.75" customHeight="1">
      <c r="CC149" s="30"/>
      <c r="CD149" s="30"/>
      <c r="CE149" s="31"/>
      <c r="CF149" s="31"/>
      <c r="CG149" s="5"/>
      <c r="CH149" s="5"/>
    </row>
    <row r="150" spans="1:149" ht="6.75" customHeight="1">
      <c r="CC150" s="30"/>
      <c r="CD150" s="30"/>
      <c r="CE150" s="31"/>
      <c r="CF150" s="31"/>
      <c r="CG150" s="5"/>
      <c r="CH150" s="5"/>
    </row>
    <row r="151" spans="1:149" ht="6.75" customHeight="1">
      <c r="CC151" s="30"/>
      <c r="CD151" s="30"/>
      <c r="CE151" s="31"/>
      <c r="CF151" s="31"/>
      <c r="CG151" s="5"/>
      <c r="CH151" s="5"/>
    </row>
    <row r="152" spans="1:149" s="20" customFormat="1" ht="6.75" customHeight="1">
      <c r="A152" s="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30"/>
      <c r="CD152" s="30"/>
      <c r="CE152" s="31"/>
      <c r="CF152" s="31"/>
      <c r="CG152" s="5"/>
      <c r="CH152" s="5"/>
      <c r="CI152" s="5"/>
      <c r="CJ152" s="5"/>
    </row>
    <row r="153" spans="1:149" s="20" customFormat="1" ht="6.75" customHeight="1">
      <c r="A153" s="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5"/>
      <c r="CH153" s="5"/>
      <c r="CI153" s="5"/>
      <c r="CJ153" s="5"/>
    </row>
    <row r="154" spans="1:149" s="20" customFormat="1" ht="6.75" customHeight="1">
      <c r="A154" s="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5"/>
      <c r="CH154" s="5"/>
      <c r="CI154" s="5"/>
      <c r="CJ154" s="5"/>
    </row>
    <row r="155" spans="1:149" s="20" customFormat="1" ht="6.75" customHeight="1">
      <c r="A155" s="5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5"/>
      <c r="CH155" s="5"/>
      <c r="CI155" s="5"/>
      <c r="CJ155" s="5"/>
    </row>
    <row r="156" spans="1:149" s="20" customFormat="1" ht="6.75" customHeight="1">
      <c r="A156" s="5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5"/>
      <c r="CH156" s="5"/>
      <c r="CI156" s="5"/>
      <c r="CJ156" s="5"/>
    </row>
    <row r="157" spans="1:149" s="20" customFormat="1" ht="6.75" customHeight="1">
      <c r="A157" s="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5"/>
      <c r="CH157" s="5"/>
      <c r="CI157" s="5"/>
      <c r="CJ157" s="5"/>
    </row>
    <row r="158" spans="1:149" s="20" customFormat="1" ht="6.75" customHeight="1">
      <c r="A158" s="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5"/>
      <c r="CH158" s="5"/>
      <c r="CI158" s="5"/>
      <c r="CJ158" s="5"/>
    </row>
    <row r="159" spans="1:149" s="20" customFormat="1" ht="6.75" customHeight="1">
      <c r="A159" s="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31"/>
      <c r="CE159" s="31"/>
      <c r="CF159" s="31"/>
      <c r="CG159" s="31"/>
      <c r="CH159" s="31"/>
    </row>
    <row r="160" spans="1:149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spans="1:86" ht="12.75" customHeight="1"/>
    <row r="210" spans="1:86" ht="12.75" customHeight="1"/>
    <row r="211" spans="1:86" s="20" customFormat="1" ht="12.75" customHeight="1">
      <c r="A211" s="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31"/>
      <c r="CE211" s="31"/>
      <c r="CF211" s="31"/>
      <c r="CG211" s="31"/>
      <c r="CH211" s="31"/>
    </row>
    <row r="212" spans="1:86" s="20" customFormat="1" ht="12.75" customHeight="1">
      <c r="A212" s="5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31"/>
      <c r="CE212" s="31"/>
      <c r="CF212" s="31"/>
      <c r="CG212" s="31"/>
      <c r="CH212" s="31"/>
    </row>
    <row r="213" spans="1:86" s="20" customFormat="1" ht="12.75" customHeight="1">
      <c r="A213" s="5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31"/>
      <c r="CE213" s="31"/>
      <c r="CF213" s="31"/>
      <c r="CG213" s="31"/>
      <c r="CH213" s="31"/>
    </row>
    <row r="214" spans="1:86" s="20" customFormat="1" ht="12.75" customHeight="1">
      <c r="A214" s="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31"/>
      <c r="CE214" s="31"/>
      <c r="CF214" s="31"/>
      <c r="CG214" s="31"/>
      <c r="CH214" s="31"/>
    </row>
    <row r="215" spans="1:86" s="20" customFormat="1" ht="12.75" customHeight="1">
      <c r="A215" s="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31"/>
      <c r="CE215" s="31"/>
      <c r="CF215" s="31"/>
      <c r="CG215" s="31"/>
      <c r="CH215" s="31"/>
    </row>
    <row r="216" spans="1:86" s="20" customFormat="1" ht="12.75" customHeight="1">
      <c r="A216" s="5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31"/>
      <c r="CE216" s="31"/>
      <c r="CF216" s="31"/>
      <c r="CG216" s="31"/>
      <c r="CH216" s="31"/>
    </row>
    <row r="217" spans="1:86" s="20" customFormat="1" ht="12.75" customHeight="1">
      <c r="A217" s="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31"/>
      <c r="CE217" s="31"/>
      <c r="CF217" s="31"/>
      <c r="CG217" s="31"/>
      <c r="CH217" s="31"/>
    </row>
    <row r="218" spans="1:86" s="20" customFormat="1" ht="12.75" customHeight="1">
      <c r="A218" s="5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31"/>
      <c r="CE218" s="31"/>
      <c r="CF218" s="31"/>
      <c r="CG218" s="31"/>
      <c r="CH218" s="31"/>
    </row>
    <row r="219" spans="1:86" s="20" customFormat="1" ht="12.75" customHeight="1">
      <c r="A219" s="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31"/>
      <c r="CE219" s="31"/>
      <c r="CF219" s="31"/>
      <c r="CG219" s="31"/>
      <c r="CH219" s="31"/>
    </row>
    <row r="220" spans="1:86" s="20" customFormat="1" ht="12.75" customHeight="1">
      <c r="A220" s="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31"/>
      <c r="CE220" s="31"/>
      <c r="CF220" s="31"/>
      <c r="CG220" s="31"/>
      <c r="CH220" s="31"/>
    </row>
    <row r="221" spans="1:86" ht="12.75" customHeight="1"/>
    <row r="222" spans="1:86" ht="12.75" customHeight="1"/>
    <row r="223" spans="1:86" ht="12.75" customHeight="1"/>
    <row r="224" spans="1:86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</sheetData>
  <sheetProtection selectLockedCells="1" selectUnlockedCells="1"/>
  <mergeCells count="427">
    <mergeCell ref="AW113:BY113"/>
    <mergeCell ref="AW109:BY109"/>
    <mergeCell ref="AW110:BY110"/>
    <mergeCell ref="AK108:AM108"/>
    <mergeCell ref="AN108:AP108"/>
    <mergeCell ref="AQ108:AS108"/>
    <mergeCell ref="AK109:AM109"/>
    <mergeCell ref="G108:J108"/>
    <mergeCell ref="G109:J109"/>
    <mergeCell ref="AH108:AJ108"/>
    <mergeCell ref="AH109:AJ109"/>
    <mergeCell ref="AH110:AJ110"/>
    <mergeCell ref="AH111:AJ111"/>
    <mergeCell ref="AH112:AJ112"/>
    <mergeCell ref="AN109:AP109"/>
    <mergeCell ref="AQ109:AS109"/>
    <mergeCell ref="AK110:AM110"/>
    <mergeCell ref="AN110:AP110"/>
    <mergeCell ref="AQ110:AS110"/>
    <mergeCell ref="AW108:BY108"/>
    <mergeCell ref="AW111:BY111"/>
    <mergeCell ref="AW112:BY112"/>
    <mergeCell ref="AK112:AM112"/>
    <mergeCell ref="AN112:AP112"/>
    <mergeCell ref="CI105:CI106"/>
    <mergeCell ref="CD107:CD108"/>
    <mergeCell ref="CE107:CE108"/>
    <mergeCell ref="CF107:CF108"/>
    <mergeCell ref="CG107:CG108"/>
    <mergeCell ref="CH107:CH108"/>
    <mergeCell ref="CI107:CI108"/>
    <mergeCell ref="CE105:CE106"/>
    <mergeCell ref="CF105:CF106"/>
    <mergeCell ref="CG105:CG106"/>
    <mergeCell ref="CH105:CH106"/>
    <mergeCell ref="CD105:CD106"/>
    <mergeCell ref="AN107:AP107"/>
    <mergeCell ref="AQ107:AS107"/>
    <mergeCell ref="AW107:BY107"/>
    <mergeCell ref="AH107:AJ107"/>
    <mergeCell ref="AK107:AM107"/>
    <mergeCell ref="AH113:AJ113"/>
    <mergeCell ref="B45:D46"/>
    <mergeCell ref="E45:G46"/>
    <mergeCell ref="H45:J46"/>
    <mergeCell ref="K45:M46"/>
    <mergeCell ref="G111:J111"/>
    <mergeCell ref="G112:J112"/>
    <mergeCell ref="G113:J113"/>
    <mergeCell ref="N99:AE100"/>
    <mergeCell ref="E93:G96"/>
    <mergeCell ref="K101:M104"/>
    <mergeCell ref="N101:AE102"/>
    <mergeCell ref="AK111:AM111"/>
    <mergeCell ref="AN111:AP111"/>
    <mergeCell ref="AQ111:AS111"/>
    <mergeCell ref="E101:G104"/>
    <mergeCell ref="AU61:AY64"/>
    <mergeCell ref="AP61:AT64"/>
    <mergeCell ref="AP57:AT60"/>
    <mergeCell ref="B2:C2"/>
    <mergeCell ref="BD5:BI5"/>
    <mergeCell ref="B3:C3"/>
    <mergeCell ref="G110:J110"/>
    <mergeCell ref="H97:J100"/>
    <mergeCell ref="K97:M100"/>
    <mergeCell ref="N97:AE98"/>
    <mergeCell ref="AF101:AJ104"/>
    <mergeCell ref="AF97:AJ100"/>
    <mergeCell ref="H101:J104"/>
    <mergeCell ref="D2:U2"/>
    <mergeCell ref="V2:AM2"/>
    <mergeCell ref="AU101:AY104"/>
    <mergeCell ref="N85:AE86"/>
    <mergeCell ref="H93:J96"/>
    <mergeCell ref="K93:M96"/>
    <mergeCell ref="B7:C7"/>
    <mergeCell ref="D7:U7"/>
    <mergeCell ref="V7:AM7"/>
    <mergeCell ref="B8:C8"/>
    <mergeCell ref="D8:U8"/>
    <mergeCell ref="B4:C4"/>
    <mergeCell ref="D4:U4"/>
    <mergeCell ref="V4:AM4"/>
    <mergeCell ref="BZ97:CA100"/>
    <mergeCell ref="BZ101:CA104"/>
    <mergeCell ref="AZ97:BD100"/>
    <mergeCell ref="AK97:AO100"/>
    <mergeCell ref="AP97:AT100"/>
    <mergeCell ref="AK101:AO104"/>
    <mergeCell ref="AP101:AT104"/>
    <mergeCell ref="N103:AE104"/>
    <mergeCell ref="BZ89:CA92"/>
    <mergeCell ref="N91:AE92"/>
    <mergeCell ref="BZ93:CA96"/>
    <mergeCell ref="AZ93:BD96"/>
    <mergeCell ref="AF93:AJ96"/>
    <mergeCell ref="AU93:AY96"/>
    <mergeCell ref="AU89:AY92"/>
    <mergeCell ref="AP89:AT92"/>
    <mergeCell ref="AZ101:BD104"/>
    <mergeCell ref="N89:AE90"/>
    <mergeCell ref="AP93:AT96"/>
    <mergeCell ref="AF89:AJ92"/>
    <mergeCell ref="AK93:AO96"/>
    <mergeCell ref="N93:AE94"/>
    <mergeCell ref="N95:AE96"/>
    <mergeCell ref="BU97:BY100"/>
    <mergeCell ref="BZ85:CA88"/>
    <mergeCell ref="N87:AE88"/>
    <mergeCell ref="BU85:BY88"/>
    <mergeCell ref="BE85:BT88"/>
    <mergeCell ref="AZ85:BD88"/>
    <mergeCell ref="AU85:AY88"/>
    <mergeCell ref="AP85:AT88"/>
    <mergeCell ref="AK85:AO88"/>
    <mergeCell ref="AF85:AJ88"/>
    <mergeCell ref="BZ77:CA80"/>
    <mergeCell ref="N79:AE80"/>
    <mergeCell ref="H81:J84"/>
    <mergeCell ref="K81:M84"/>
    <mergeCell ref="N81:AE82"/>
    <mergeCell ref="BZ81:CA84"/>
    <mergeCell ref="N83:AE84"/>
    <mergeCell ref="BE77:BT80"/>
    <mergeCell ref="BE81:BT84"/>
    <mergeCell ref="AU81:AY84"/>
    <mergeCell ref="AF81:AJ84"/>
    <mergeCell ref="AF77:AJ80"/>
    <mergeCell ref="N77:AE78"/>
    <mergeCell ref="AP81:AT84"/>
    <mergeCell ref="AP77:AT80"/>
    <mergeCell ref="BZ65:CA68"/>
    <mergeCell ref="BZ69:CA72"/>
    <mergeCell ref="N71:AE72"/>
    <mergeCell ref="H73:J76"/>
    <mergeCell ref="K73:M76"/>
    <mergeCell ref="N73:AE74"/>
    <mergeCell ref="BZ73:CA76"/>
    <mergeCell ref="N75:AE76"/>
    <mergeCell ref="H69:J72"/>
    <mergeCell ref="BE69:BT72"/>
    <mergeCell ref="AP65:AT68"/>
    <mergeCell ref="AK65:AO68"/>
    <mergeCell ref="AF69:AJ72"/>
    <mergeCell ref="AF73:AJ76"/>
    <mergeCell ref="N67:AE68"/>
    <mergeCell ref="AP69:AT72"/>
    <mergeCell ref="B6:C6"/>
    <mergeCell ref="D6:U6"/>
    <mergeCell ref="B5:C5"/>
    <mergeCell ref="D5:U5"/>
    <mergeCell ref="V5:AM5"/>
    <mergeCell ref="BZ45:CA48"/>
    <mergeCell ref="BU45:BY48"/>
    <mergeCell ref="N47:AE48"/>
    <mergeCell ref="V6:AM6"/>
    <mergeCell ref="V8:AM8"/>
    <mergeCell ref="AN35:AO37"/>
    <mergeCell ref="AF42:AJ43"/>
    <mergeCell ref="AK42:AO43"/>
    <mergeCell ref="AN32:AO34"/>
    <mergeCell ref="AP32:BG34"/>
    <mergeCell ref="AP24:BM26"/>
    <mergeCell ref="BN25:BR26"/>
    <mergeCell ref="N45:AE46"/>
    <mergeCell ref="AH25:AO26"/>
    <mergeCell ref="N40:AE41"/>
    <mergeCell ref="AK45:AO48"/>
    <mergeCell ref="AP45:AT48"/>
    <mergeCell ref="AF45:AJ48"/>
    <mergeCell ref="AP35:BG37"/>
    <mergeCell ref="BZ49:CA52"/>
    <mergeCell ref="N51:AE52"/>
    <mergeCell ref="N49:AE50"/>
    <mergeCell ref="BZ53:CA56"/>
    <mergeCell ref="N55:AE56"/>
    <mergeCell ref="AZ53:BD56"/>
    <mergeCell ref="BE53:BT56"/>
    <mergeCell ref="AK53:AO56"/>
    <mergeCell ref="AK49:AO52"/>
    <mergeCell ref="AU49:AY52"/>
    <mergeCell ref="AU53:AY56"/>
    <mergeCell ref="AP49:AT52"/>
    <mergeCell ref="AF53:AJ56"/>
    <mergeCell ref="BZ57:CA60"/>
    <mergeCell ref="N59:AE60"/>
    <mergeCell ref="BZ61:CA64"/>
    <mergeCell ref="BE65:BT68"/>
    <mergeCell ref="AZ57:BD60"/>
    <mergeCell ref="AZ61:BD64"/>
    <mergeCell ref="AZ65:BD68"/>
    <mergeCell ref="B32:C34"/>
    <mergeCell ref="H57:J58"/>
    <mergeCell ref="E59:G60"/>
    <mergeCell ref="H59:J60"/>
    <mergeCell ref="K61:M64"/>
    <mergeCell ref="K57:M60"/>
    <mergeCell ref="E63:G64"/>
    <mergeCell ref="H63:J64"/>
    <mergeCell ref="H61:J62"/>
    <mergeCell ref="BH35:BY37"/>
    <mergeCell ref="BU40:BY43"/>
    <mergeCell ref="AU40:AY41"/>
    <mergeCell ref="AU42:AY43"/>
    <mergeCell ref="K43:M43"/>
    <mergeCell ref="D32:U34"/>
    <mergeCell ref="H43:J43"/>
    <mergeCell ref="K47:M48"/>
    <mergeCell ref="AQ112:AS112"/>
    <mergeCell ref="AK113:AM113"/>
    <mergeCell ref="AN113:AP113"/>
    <mergeCell ref="AQ113:AS113"/>
    <mergeCell ref="B51:D52"/>
    <mergeCell ref="AN29:AO31"/>
    <mergeCell ref="B35:C37"/>
    <mergeCell ref="D35:U37"/>
    <mergeCell ref="V35:AM37"/>
    <mergeCell ref="B49:D50"/>
    <mergeCell ref="AF40:AJ41"/>
    <mergeCell ref="AK40:AO41"/>
    <mergeCell ref="B47:D48"/>
    <mergeCell ref="E47:G48"/>
    <mergeCell ref="B43:D43"/>
    <mergeCell ref="N42:AE43"/>
    <mergeCell ref="B29:C31"/>
    <mergeCell ref="V29:AM31"/>
    <mergeCell ref="K40:M42"/>
    <mergeCell ref="B40:D42"/>
    <mergeCell ref="E40:G42"/>
    <mergeCell ref="H40:J42"/>
    <mergeCell ref="E43:G43"/>
    <mergeCell ref="AP40:AT41"/>
    <mergeCell ref="AV18:BL20"/>
    <mergeCell ref="AZ40:BD41"/>
    <mergeCell ref="AZ42:BD43"/>
    <mergeCell ref="AZ45:BD48"/>
    <mergeCell ref="AU45:AY48"/>
    <mergeCell ref="V32:AM34"/>
    <mergeCell ref="BH29:BY31"/>
    <mergeCell ref="BS24:BY26"/>
    <mergeCell ref="BE21:BI23"/>
    <mergeCell ref="AR19:AU20"/>
    <mergeCell ref="J21:AT23"/>
    <mergeCell ref="AP29:BG31"/>
    <mergeCell ref="AZ21:BD23"/>
    <mergeCell ref="AP42:AT43"/>
    <mergeCell ref="BN19:BP20"/>
    <mergeCell ref="BO21:BS23"/>
    <mergeCell ref="BU93:BY96"/>
    <mergeCell ref="BE45:BT48"/>
    <mergeCell ref="BE49:BT52"/>
    <mergeCell ref="BU77:BY80"/>
    <mergeCell ref="AZ49:BD52"/>
    <mergeCell ref="BJ21:BN23"/>
    <mergeCell ref="AU77:AY80"/>
    <mergeCell ref="AZ73:BD76"/>
    <mergeCell ref="AZ77:BD80"/>
    <mergeCell ref="AU57:AY60"/>
    <mergeCell ref="AU65:AY68"/>
    <mergeCell ref="AZ69:BD72"/>
    <mergeCell ref="AU69:AY72"/>
    <mergeCell ref="BU89:BY92"/>
    <mergeCell ref="BU81:BY84"/>
    <mergeCell ref="BU49:BY52"/>
    <mergeCell ref="BU53:BY56"/>
    <mergeCell ref="BE40:BT43"/>
    <mergeCell ref="BU57:BY60"/>
    <mergeCell ref="BT21:BY23"/>
    <mergeCell ref="BU101:BY104"/>
    <mergeCell ref="BE101:BT104"/>
    <mergeCell ref="A47:A48"/>
    <mergeCell ref="B53:D54"/>
    <mergeCell ref="B55:D56"/>
    <mergeCell ref="B71:D72"/>
    <mergeCell ref="A71:A72"/>
    <mergeCell ref="A67:A68"/>
    <mergeCell ref="A51:A52"/>
    <mergeCell ref="A55:A56"/>
    <mergeCell ref="B61:D62"/>
    <mergeCell ref="B63:D64"/>
    <mergeCell ref="A59:A60"/>
    <mergeCell ref="B57:D58"/>
    <mergeCell ref="E97:G100"/>
    <mergeCell ref="E89:G92"/>
    <mergeCell ref="B59:D60"/>
    <mergeCell ref="A63:A64"/>
    <mergeCell ref="A79:A80"/>
    <mergeCell ref="A83:A84"/>
    <mergeCell ref="E57:G58"/>
    <mergeCell ref="E61:G62"/>
    <mergeCell ref="E69:G70"/>
    <mergeCell ref="B65:D66"/>
    <mergeCell ref="E65:G66"/>
    <mergeCell ref="H65:J66"/>
    <mergeCell ref="B67:D68"/>
    <mergeCell ref="E67:G68"/>
    <mergeCell ref="H67:J68"/>
    <mergeCell ref="B69:D70"/>
    <mergeCell ref="E71:G72"/>
    <mergeCell ref="K89:M92"/>
    <mergeCell ref="H77:J80"/>
    <mergeCell ref="K77:M80"/>
    <mergeCell ref="E85:G88"/>
    <mergeCell ref="E81:G82"/>
    <mergeCell ref="H85:J88"/>
    <mergeCell ref="K85:M88"/>
    <mergeCell ref="K69:M72"/>
    <mergeCell ref="H89:J92"/>
    <mergeCell ref="K65:M68"/>
    <mergeCell ref="E55:G56"/>
    <mergeCell ref="H53:J54"/>
    <mergeCell ref="K53:M54"/>
    <mergeCell ref="H55:J56"/>
    <mergeCell ref="E53:G54"/>
    <mergeCell ref="E51:G52"/>
    <mergeCell ref="H51:J52"/>
    <mergeCell ref="E49:G50"/>
    <mergeCell ref="H49:J50"/>
    <mergeCell ref="K49:M50"/>
    <mergeCell ref="N57:AE58"/>
    <mergeCell ref="AF61:AJ64"/>
    <mergeCell ref="N65:AE66"/>
    <mergeCell ref="N53:AE54"/>
    <mergeCell ref="AF57:AJ60"/>
    <mergeCell ref="AK57:AO60"/>
    <mergeCell ref="AK81:AO84"/>
    <mergeCell ref="N61:AE62"/>
    <mergeCell ref="N63:AE64"/>
    <mergeCell ref="AK77:AO80"/>
    <mergeCell ref="N69:AE70"/>
    <mergeCell ref="AY7:CC7"/>
    <mergeCell ref="T18:AQ20"/>
    <mergeCell ref="B19:S20"/>
    <mergeCell ref="A99:A100"/>
    <mergeCell ref="A87:A88"/>
    <mergeCell ref="A91:A92"/>
    <mergeCell ref="A95:A96"/>
    <mergeCell ref="A103:A104"/>
    <mergeCell ref="B73:D74"/>
    <mergeCell ref="A75:A76"/>
    <mergeCell ref="E73:G74"/>
    <mergeCell ref="B75:D76"/>
    <mergeCell ref="E75:G76"/>
    <mergeCell ref="B77:D78"/>
    <mergeCell ref="E77:G78"/>
    <mergeCell ref="B79:D80"/>
    <mergeCell ref="E79:G80"/>
    <mergeCell ref="AU97:AY100"/>
    <mergeCell ref="BE93:BT96"/>
    <mergeCell ref="BE97:BT100"/>
    <mergeCell ref="BE57:BT60"/>
    <mergeCell ref="BE89:BT92"/>
    <mergeCell ref="BE73:BT76"/>
    <mergeCell ref="BE61:BT64"/>
    <mergeCell ref="AY2:CC2"/>
    <mergeCell ref="AN2:AW2"/>
    <mergeCell ref="AN3:AW3"/>
    <mergeCell ref="BN3:BW3"/>
    <mergeCell ref="AY3:BM3"/>
    <mergeCell ref="BX3:CC3"/>
    <mergeCell ref="B22:I23"/>
    <mergeCell ref="AN4:AW4"/>
    <mergeCell ref="AY4:CC4"/>
    <mergeCell ref="AN5:AW5"/>
    <mergeCell ref="BU5:BY5"/>
    <mergeCell ref="AN8:AW8"/>
    <mergeCell ref="AY5:BC5"/>
    <mergeCell ref="D10:CB10"/>
    <mergeCell ref="AU21:AY23"/>
    <mergeCell ref="BR18:BY20"/>
    <mergeCell ref="V3:AM3"/>
    <mergeCell ref="D3:U3"/>
    <mergeCell ref="BJ5:BN5"/>
    <mergeCell ref="BO5:BT5"/>
    <mergeCell ref="AY8:BJ8"/>
    <mergeCell ref="AN6:AW6"/>
    <mergeCell ref="AY6:CC6"/>
    <mergeCell ref="AN7:AW7"/>
    <mergeCell ref="AT112:AV112"/>
    <mergeCell ref="AT113:AV113"/>
    <mergeCell ref="Q12:BF12"/>
    <mergeCell ref="Q13:BF13"/>
    <mergeCell ref="Q14:BF14"/>
    <mergeCell ref="Q15:BF15"/>
    <mergeCell ref="AT107:AV107"/>
    <mergeCell ref="AT108:AV108"/>
    <mergeCell ref="AT109:AV109"/>
    <mergeCell ref="AT110:AV110"/>
    <mergeCell ref="D29:U31"/>
    <mergeCell ref="AZ81:BD84"/>
    <mergeCell ref="AU73:AY76"/>
    <mergeCell ref="AZ89:BD92"/>
    <mergeCell ref="I24:AF26"/>
    <mergeCell ref="AP73:AT76"/>
    <mergeCell ref="AK73:AO76"/>
    <mergeCell ref="AK61:AO64"/>
    <mergeCell ref="K55:M56"/>
    <mergeCell ref="AP53:AT56"/>
    <mergeCell ref="H47:J48"/>
    <mergeCell ref="AK69:AO72"/>
    <mergeCell ref="AF65:AJ68"/>
    <mergeCell ref="AF49:AJ52"/>
    <mergeCell ref="BZ42:CB43"/>
    <mergeCell ref="BS12:BY12"/>
    <mergeCell ref="AT111:AV111"/>
    <mergeCell ref="B103:D104"/>
    <mergeCell ref="B91:D92"/>
    <mergeCell ref="B93:D94"/>
    <mergeCell ref="B95:D96"/>
    <mergeCell ref="B97:D98"/>
    <mergeCell ref="B89:D90"/>
    <mergeCell ref="BH32:BY34"/>
    <mergeCell ref="B101:D102"/>
    <mergeCell ref="B81:D82"/>
    <mergeCell ref="E83:G84"/>
    <mergeCell ref="B85:D86"/>
    <mergeCell ref="B87:D88"/>
    <mergeCell ref="B83:D84"/>
    <mergeCell ref="B99:D100"/>
    <mergeCell ref="B25:H26"/>
    <mergeCell ref="BU61:BY64"/>
    <mergeCell ref="BU69:BY72"/>
    <mergeCell ref="BU73:BY76"/>
    <mergeCell ref="BU65:BY68"/>
    <mergeCell ref="K51:M52"/>
    <mergeCell ref="AK89:AO9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"/>
  <pageSetup paperSize="9" orientation="portrait" horizontalDpi="36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2"/>
  <dimension ref="A1:ES661"/>
  <sheetViews>
    <sheetView showGridLines="0" showOutlineSymbols="0" zoomScale="115" zoomScaleNormal="130" workbookViewId="0">
      <selection activeCell="V6" sqref="V6:AM6"/>
    </sheetView>
  </sheetViews>
  <sheetFormatPr baseColWidth="10" defaultColWidth="1.140625" defaultRowHeight="6.75" customHeight="1" outlineLevelCol="1"/>
  <cols>
    <col min="1" max="1" width="4.7109375" style="5" customWidth="1"/>
    <col min="2" max="77" width="1.140625" style="14" customWidth="1"/>
    <col min="78" max="79" width="1.85546875" style="14" customWidth="1"/>
    <col min="80" max="80" width="1.140625" style="14" customWidth="1"/>
    <col min="81" max="81" width="2.5703125" style="14" customWidth="1"/>
    <col min="82" max="86" width="5.42578125" style="14" hidden="1" customWidth="1" outlineLevel="1"/>
    <col min="87" max="87" width="5.42578125" style="5" hidden="1" customWidth="1" outlineLevel="1"/>
    <col min="88" max="90" width="4.85546875" style="5" hidden="1" customWidth="1" outlineLevel="1"/>
    <col min="91" max="91" width="4.7109375" style="5" customWidth="1" collapsed="1"/>
    <col min="92" max="92" width="4.7109375" style="5" customWidth="1"/>
    <col min="93" max="93" width="17.28515625" style="5" customWidth="1"/>
    <col min="94" max="96" width="4.7109375" style="5" customWidth="1"/>
    <col min="97" max="98" width="4.7109375" style="5" hidden="1" customWidth="1" outlineLevel="1"/>
    <col min="99" max="99" width="1.42578125" style="5" hidden="1" customWidth="1" outlineLevel="1"/>
    <col min="100" max="100" width="1.42578125" style="5" customWidth="1" collapsed="1"/>
    <col min="101" max="113" width="1.42578125" style="5" customWidth="1"/>
    <col min="114" max="16384" width="1.140625" style="5"/>
  </cols>
  <sheetData>
    <row r="1" spans="1:14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</row>
    <row r="2" spans="1:149" ht="14.25" customHeight="1">
      <c r="A2" s="6"/>
      <c r="B2" s="355">
        <f>6-COUNTBLANK(D3:D8)</f>
        <v>3</v>
      </c>
      <c r="C2" s="356"/>
      <c r="D2" s="364" t="s">
        <v>61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 t="s">
        <v>62</v>
      </c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6"/>
      <c r="AN2" s="216" t="s">
        <v>56</v>
      </c>
      <c r="AO2" s="217"/>
      <c r="AP2" s="217"/>
      <c r="AQ2" s="217"/>
      <c r="AR2" s="217"/>
      <c r="AS2" s="217"/>
      <c r="AT2" s="217"/>
      <c r="AU2" s="217"/>
      <c r="AV2" s="217"/>
      <c r="AW2" s="217"/>
      <c r="AX2" s="7"/>
      <c r="AY2" s="215" t="s">
        <v>90</v>
      </c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</row>
    <row r="3" spans="1:149" ht="14.25" customHeight="1">
      <c r="A3" s="6"/>
      <c r="B3" s="341">
        <v>1</v>
      </c>
      <c r="C3" s="342"/>
      <c r="D3" s="229" t="s">
        <v>167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30"/>
      <c r="V3" s="226" t="s">
        <v>168</v>
      </c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8"/>
      <c r="AN3" s="216" t="s">
        <v>57</v>
      </c>
      <c r="AO3" s="217"/>
      <c r="AP3" s="217"/>
      <c r="AQ3" s="217"/>
      <c r="AR3" s="217"/>
      <c r="AS3" s="217"/>
      <c r="AT3" s="217"/>
      <c r="AU3" s="217"/>
      <c r="AV3" s="217"/>
      <c r="AW3" s="217"/>
      <c r="AX3" s="7"/>
      <c r="AY3" s="219">
        <v>41349</v>
      </c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8" t="s">
        <v>58</v>
      </c>
      <c r="BO3" s="218"/>
      <c r="BP3" s="218"/>
      <c r="BQ3" s="218"/>
      <c r="BR3" s="218"/>
      <c r="BS3" s="218"/>
      <c r="BT3" s="218"/>
      <c r="BU3" s="218"/>
      <c r="BV3" s="218"/>
      <c r="BW3" s="218"/>
      <c r="BX3" s="220">
        <v>0.375</v>
      </c>
      <c r="BY3" s="215"/>
      <c r="BZ3" s="215"/>
      <c r="CA3" s="215"/>
      <c r="CB3" s="215"/>
      <c r="CC3" s="215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</row>
    <row r="4" spans="1:149" ht="14.25" customHeight="1">
      <c r="A4" s="6"/>
      <c r="B4" s="341">
        <v>2</v>
      </c>
      <c r="C4" s="342"/>
      <c r="D4" s="229" t="s">
        <v>169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30"/>
      <c r="V4" s="226" t="s">
        <v>144</v>
      </c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8"/>
      <c r="AN4" s="216" t="s">
        <v>59</v>
      </c>
      <c r="AO4" s="217"/>
      <c r="AP4" s="217"/>
      <c r="AQ4" s="217"/>
      <c r="AR4" s="217"/>
      <c r="AS4" s="217"/>
      <c r="AT4" s="217"/>
      <c r="AU4" s="217"/>
      <c r="AV4" s="217"/>
      <c r="AW4" s="217"/>
      <c r="AX4" s="7"/>
      <c r="AY4" s="215" t="s">
        <v>91</v>
      </c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</row>
    <row r="5" spans="1:149" ht="14.25" customHeight="1">
      <c r="A5" s="6"/>
      <c r="B5" s="341">
        <v>3</v>
      </c>
      <c r="C5" s="342"/>
      <c r="D5" s="229" t="s">
        <v>171</v>
      </c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30"/>
      <c r="V5" s="226" t="s">
        <v>172</v>
      </c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8"/>
      <c r="AN5" s="216" t="s">
        <v>7</v>
      </c>
      <c r="AO5" s="217"/>
      <c r="AP5" s="217"/>
      <c r="AQ5" s="217"/>
      <c r="AR5" s="217"/>
      <c r="AS5" s="217"/>
      <c r="AT5" s="217"/>
      <c r="AU5" s="217"/>
      <c r="AV5" s="217"/>
      <c r="AW5" s="217"/>
      <c r="AX5" s="7"/>
      <c r="AY5" s="221">
        <v>1</v>
      </c>
      <c r="AZ5" s="221"/>
      <c r="BA5" s="221"/>
      <c r="BB5" s="221"/>
      <c r="BC5" s="221"/>
      <c r="BD5" s="231" t="s">
        <v>41</v>
      </c>
      <c r="BE5" s="231"/>
      <c r="BF5" s="231"/>
      <c r="BG5" s="231"/>
      <c r="BH5" s="231"/>
      <c r="BI5" s="231"/>
      <c r="BJ5" s="221">
        <v>2</v>
      </c>
      <c r="BK5" s="221"/>
      <c r="BL5" s="221"/>
      <c r="BM5" s="221"/>
      <c r="BN5" s="221"/>
      <c r="BO5" s="231" t="s">
        <v>3</v>
      </c>
      <c r="BP5" s="231"/>
      <c r="BQ5" s="231"/>
      <c r="BR5" s="231"/>
      <c r="BS5" s="231"/>
      <c r="BT5" s="231"/>
      <c r="BU5" s="221">
        <v>5</v>
      </c>
      <c r="BV5" s="221"/>
      <c r="BW5" s="221"/>
      <c r="BX5" s="221"/>
      <c r="BY5" s="221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</row>
    <row r="6" spans="1:149" ht="14.25" customHeight="1">
      <c r="A6" s="6"/>
      <c r="B6" s="341">
        <v>4</v>
      </c>
      <c r="C6" s="342"/>
      <c r="D6" s="229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30"/>
      <c r="V6" s="226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8"/>
      <c r="AN6" s="216" t="s">
        <v>0</v>
      </c>
      <c r="AO6" s="217"/>
      <c r="AP6" s="217"/>
      <c r="AQ6" s="217"/>
      <c r="AR6" s="217"/>
      <c r="AS6" s="217"/>
      <c r="AT6" s="217"/>
      <c r="AU6" s="217"/>
      <c r="AV6" s="217"/>
      <c r="AW6" s="217"/>
      <c r="AX6" s="7"/>
      <c r="AY6" s="215" t="s">
        <v>176</v>
      </c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</row>
    <row r="7" spans="1:149" ht="14.25" customHeight="1">
      <c r="A7" s="6"/>
      <c r="B7" s="341">
        <v>5</v>
      </c>
      <c r="C7" s="342"/>
      <c r="D7" s="229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30"/>
      <c r="V7" s="226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8"/>
      <c r="AN7" s="216" t="s">
        <v>1</v>
      </c>
      <c r="AO7" s="217"/>
      <c r="AP7" s="217"/>
      <c r="AQ7" s="217"/>
      <c r="AR7" s="217"/>
      <c r="AS7" s="217"/>
      <c r="AT7" s="217"/>
      <c r="AU7" s="217"/>
      <c r="AV7" s="217"/>
      <c r="AW7" s="217"/>
      <c r="AX7" s="7"/>
      <c r="AY7" s="215" t="s">
        <v>92</v>
      </c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8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</row>
    <row r="8" spans="1:149" ht="14.25" customHeight="1">
      <c r="A8" s="6"/>
      <c r="B8" s="341">
        <v>6</v>
      </c>
      <c r="C8" s="342"/>
      <c r="D8" s="229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30"/>
      <c r="V8" s="226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8"/>
      <c r="AN8" s="216" t="s">
        <v>60</v>
      </c>
      <c r="AO8" s="217"/>
      <c r="AP8" s="217"/>
      <c r="AQ8" s="217"/>
      <c r="AR8" s="217"/>
      <c r="AS8" s="217"/>
      <c r="AT8" s="217"/>
      <c r="AU8" s="217"/>
      <c r="AV8" s="217"/>
      <c r="AW8" s="217"/>
      <c r="AX8" s="7"/>
      <c r="AY8" s="232" t="s">
        <v>165</v>
      </c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4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</row>
    <row r="9" spans="1:149" ht="14.25" customHeight="1">
      <c r="A9" s="6"/>
      <c r="B9" s="2"/>
      <c r="C9" s="2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</row>
    <row r="10" spans="1:149" ht="14.25" customHeight="1">
      <c r="A10" s="6"/>
      <c r="B10" s="2"/>
      <c r="C10" s="2"/>
      <c r="D10" s="222" t="s">
        <v>86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9"/>
      <c r="CD10" s="9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</row>
    <row r="11" spans="1:149" ht="14.25" customHeight="1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2"/>
      <c r="BZ11" s="2"/>
      <c r="CA11" s="2"/>
      <c r="CB11" s="2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</row>
    <row r="12" spans="1:149" ht="12.7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Q12" s="197" t="s">
        <v>83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9" t="s">
        <v>89</v>
      </c>
      <c r="BT12" s="159"/>
      <c r="BU12" s="159"/>
      <c r="BV12" s="159"/>
      <c r="BW12" s="159"/>
      <c r="BX12" s="159"/>
      <c r="BY12" s="159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</row>
    <row r="13" spans="1:149" ht="12.75" customHeight="1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Q13" s="200" t="s">
        <v>84</v>
      </c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</row>
    <row r="14" spans="1:149" ht="12.75" customHeight="1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Q14" s="200" t="s">
        <v>85</v>
      </c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2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</row>
    <row r="15" spans="1:149" ht="12.75" customHeight="1">
      <c r="A15" s="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7"/>
      <c r="Q15" s="203" t="s">
        <v>88</v>
      </c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</row>
    <row r="16" spans="1:149" ht="12.75" customHeight="1">
      <c r="A16" s="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7"/>
      <c r="BZ16" s="17"/>
      <c r="CA16" s="17"/>
      <c r="CB16" s="17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</row>
    <row r="17" spans="1:149" ht="12.75" customHeight="1">
      <c r="A17" s="4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</row>
    <row r="18" spans="1:149" ht="7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09" t="str">
        <f>IF(AY2&lt;&gt;"",AY2,"")</f>
        <v>BORGES</v>
      </c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13"/>
      <c r="AS18" s="13"/>
      <c r="AT18" s="13"/>
      <c r="AU18" s="13"/>
      <c r="AV18" s="292">
        <f>IF(AY3&lt;&gt;"",AY3,"")</f>
        <v>41349</v>
      </c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13"/>
      <c r="BN18" s="13"/>
      <c r="BO18" s="13"/>
      <c r="BP18" s="13"/>
      <c r="BQ18" s="13"/>
      <c r="BR18" s="224">
        <f>IF(BX3&lt;&gt;"",BX3,"")</f>
        <v>0.375</v>
      </c>
      <c r="BS18" s="224"/>
      <c r="BT18" s="224"/>
      <c r="BU18" s="224"/>
      <c r="BV18" s="224"/>
      <c r="BW18" s="224"/>
      <c r="BX18" s="224"/>
      <c r="BY18" s="224"/>
      <c r="BZ18" s="1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</row>
    <row r="19" spans="1:149" ht="7.5" customHeight="1">
      <c r="A19" s="4"/>
      <c r="B19" s="181" t="s">
        <v>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98" t="s">
        <v>5</v>
      </c>
      <c r="AS19" s="298"/>
      <c r="AT19" s="298"/>
      <c r="AU19" s="298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N19" s="181" t="s">
        <v>6</v>
      </c>
      <c r="BO19" s="181"/>
      <c r="BP19" s="181"/>
      <c r="BQ19" s="13"/>
      <c r="BR19" s="224"/>
      <c r="BS19" s="224"/>
      <c r="BT19" s="224"/>
      <c r="BU19" s="224"/>
      <c r="BV19" s="224"/>
      <c r="BW19" s="224"/>
      <c r="BX19" s="224"/>
      <c r="BY19" s="224"/>
      <c r="BZ19" s="1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</row>
    <row r="20" spans="1:149" ht="7.5" customHeight="1">
      <c r="A20" s="4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98"/>
      <c r="AS20" s="298"/>
      <c r="AT20" s="298"/>
      <c r="AU20" s="298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N20" s="181"/>
      <c r="BO20" s="181"/>
      <c r="BP20" s="181"/>
      <c r="BQ20" s="18"/>
      <c r="BR20" s="225"/>
      <c r="BS20" s="225"/>
      <c r="BT20" s="225"/>
      <c r="BU20" s="225"/>
      <c r="BV20" s="225"/>
      <c r="BW20" s="225"/>
      <c r="BX20" s="225"/>
      <c r="BY20" s="225"/>
      <c r="BZ20" s="1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</row>
    <row r="21" spans="1:149" ht="7.5" customHeight="1">
      <c r="A21" s="4"/>
      <c r="B21" s="13"/>
      <c r="C21" s="13"/>
      <c r="D21" s="13"/>
      <c r="E21" s="13"/>
      <c r="F21" s="13"/>
      <c r="G21" s="13"/>
      <c r="H21" s="13"/>
      <c r="I21" s="13"/>
      <c r="J21" s="209" t="str">
        <f>IF(AY4&lt;&gt;"",AY4,"")</f>
        <v>CAMPIONAT PROVINCIAL</v>
      </c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23" t="s">
        <v>7</v>
      </c>
      <c r="AV21" s="223"/>
      <c r="AW21" s="223"/>
      <c r="AX21" s="223"/>
      <c r="AY21" s="223"/>
      <c r="AZ21" s="305">
        <f>IF(AY5&lt;&gt;"",AY5,"")</f>
        <v>1</v>
      </c>
      <c r="BA21" s="305"/>
      <c r="BB21" s="305"/>
      <c r="BC21" s="305"/>
      <c r="BD21" s="305"/>
      <c r="BE21" s="297" t="s">
        <v>8</v>
      </c>
      <c r="BF21" s="297"/>
      <c r="BG21" s="297"/>
      <c r="BH21" s="297"/>
      <c r="BI21" s="297"/>
      <c r="BJ21" s="280">
        <f>IF(BJ5&lt;&gt;"",BJ5,"")</f>
        <v>2</v>
      </c>
      <c r="BK21" s="280"/>
      <c r="BL21" s="280"/>
      <c r="BM21" s="280"/>
      <c r="BN21" s="280"/>
      <c r="BO21" s="223" t="s">
        <v>9</v>
      </c>
      <c r="BP21" s="223"/>
      <c r="BQ21" s="223"/>
      <c r="BR21" s="223"/>
      <c r="BS21" s="223"/>
      <c r="BT21" s="209">
        <f>IF(BU5&lt;&gt;"",BU5,"")</f>
        <v>5</v>
      </c>
      <c r="BU21" s="209"/>
      <c r="BV21" s="209"/>
      <c r="BW21" s="209"/>
      <c r="BX21" s="209"/>
      <c r="BY21" s="209"/>
      <c r="BZ21" s="1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</row>
    <row r="22" spans="1:149" ht="7.5" customHeight="1">
      <c r="A22" s="4"/>
      <c r="B22" s="181" t="s">
        <v>10</v>
      </c>
      <c r="C22" s="181"/>
      <c r="D22" s="181"/>
      <c r="E22" s="181"/>
      <c r="F22" s="181"/>
      <c r="G22" s="181"/>
      <c r="H22" s="181"/>
      <c r="I22" s="181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23"/>
      <c r="AV22" s="223"/>
      <c r="AW22" s="223"/>
      <c r="AX22" s="223"/>
      <c r="AY22" s="223"/>
      <c r="AZ22" s="280"/>
      <c r="BA22" s="280"/>
      <c r="BB22" s="280"/>
      <c r="BC22" s="280"/>
      <c r="BD22" s="280"/>
      <c r="BE22" s="223"/>
      <c r="BF22" s="223"/>
      <c r="BG22" s="223"/>
      <c r="BH22" s="223"/>
      <c r="BI22" s="223"/>
      <c r="BJ22" s="280"/>
      <c r="BK22" s="280"/>
      <c r="BL22" s="280"/>
      <c r="BM22" s="280"/>
      <c r="BN22" s="280"/>
      <c r="BO22" s="223"/>
      <c r="BP22" s="223"/>
      <c r="BQ22" s="223"/>
      <c r="BR22" s="223"/>
      <c r="BS22" s="223"/>
      <c r="BT22" s="209"/>
      <c r="BU22" s="209"/>
      <c r="BV22" s="209"/>
      <c r="BW22" s="209"/>
      <c r="BX22" s="209"/>
      <c r="BY22" s="209"/>
      <c r="BZ22" s="1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</row>
    <row r="23" spans="1:149" ht="7.5" customHeight="1">
      <c r="A23" s="4"/>
      <c r="B23" s="181"/>
      <c r="C23" s="181"/>
      <c r="D23" s="181"/>
      <c r="E23" s="181"/>
      <c r="F23" s="181"/>
      <c r="G23" s="181"/>
      <c r="H23" s="181"/>
      <c r="I23" s="181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23"/>
      <c r="AV23" s="223"/>
      <c r="AW23" s="223"/>
      <c r="AX23" s="223"/>
      <c r="AY23" s="223"/>
      <c r="AZ23" s="281"/>
      <c r="BA23" s="281"/>
      <c r="BB23" s="281"/>
      <c r="BC23" s="281"/>
      <c r="BD23" s="281"/>
      <c r="BE23" s="223"/>
      <c r="BF23" s="223"/>
      <c r="BG23" s="223"/>
      <c r="BH23" s="223"/>
      <c r="BI23" s="223"/>
      <c r="BJ23" s="281"/>
      <c r="BK23" s="281"/>
      <c r="BL23" s="281"/>
      <c r="BM23" s="281"/>
      <c r="BN23" s="282"/>
      <c r="BO23" s="223"/>
      <c r="BP23" s="223"/>
      <c r="BQ23" s="223"/>
      <c r="BR23" s="223"/>
      <c r="BS23" s="223"/>
      <c r="BT23" s="210"/>
      <c r="BU23" s="210"/>
      <c r="BV23" s="210"/>
      <c r="BW23" s="210"/>
      <c r="BX23" s="210"/>
      <c r="BY23" s="210"/>
      <c r="BZ23" s="1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</row>
    <row r="24" spans="1:149" ht="7.5" customHeight="1">
      <c r="A24" s="4"/>
      <c r="B24" s="13"/>
      <c r="C24" s="13"/>
      <c r="D24" s="13"/>
      <c r="E24" s="13"/>
      <c r="F24" s="13"/>
      <c r="G24" s="13"/>
      <c r="H24" s="13"/>
      <c r="I24" s="209" t="str">
        <f>IF(AY6&lt;&gt;"",AY6,"")</f>
        <v>ALEVINS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13"/>
      <c r="AH24" s="13"/>
      <c r="AI24" s="13"/>
      <c r="AJ24" s="13"/>
      <c r="AK24" s="13"/>
      <c r="AL24" s="13"/>
      <c r="AM24" s="13"/>
      <c r="AN24" s="13"/>
      <c r="AO24" s="13"/>
      <c r="AP24" s="280" t="str">
        <f>IF(AY7&lt;&gt;"",AY7,"")</f>
        <v>CENTRE ENTREN. BORGES</v>
      </c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19"/>
      <c r="BO24" s="19"/>
      <c r="BP24" s="13"/>
      <c r="BQ24" s="13"/>
      <c r="BR24" s="13"/>
      <c r="BS24" s="282" t="str">
        <f>IF(AY8&lt;&gt;"",AY8,"")</f>
        <v>13/14</v>
      </c>
      <c r="BT24" s="282"/>
      <c r="BU24" s="282"/>
      <c r="BV24" s="282"/>
      <c r="BW24" s="282"/>
      <c r="BX24" s="282"/>
      <c r="BY24" s="282"/>
      <c r="BZ24" s="1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</row>
    <row r="25" spans="1:149" ht="7.5" customHeight="1">
      <c r="B25" s="181" t="s">
        <v>0</v>
      </c>
      <c r="C25" s="181"/>
      <c r="D25" s="181"/>
      <c r="E25" s="181"/>
      <c r="F25" s="181"/>
      <c r="G25" s="181"/>
      <c r="H25" s="181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13"/>
      <c r="AH25" s="181" t="s">
        <v>1</v>
      </c>
      <c r="AI25" s="181"/>
      <c r="AJ25" s="181"/>
      <c r="AK25" s="181"/>
      <c r="AL25" s="181"/>
      <c r="AM25" s="181"/>
      <c r="AN25" s="181"/>
      <c r="AO25" s="181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98" t="s">
        <v>11</v>
      </c>
      <c r="BO25" s="298"/>
      <c r="BP25" s="298"/>
      <c r="BQ25" s="298"/>
      <c r="BR25" s="298"/>
      <c r="BS25" s="282"/>
      <c r="BT25" s="282"/>
      <c r="BU25" s="282"/>
      <c r="BV25" s="282"/>
      <c r="BW25" s="282"/>
      <c r="BX25" s="282"/>
      <c r="BY25" s="282"/>
      <c r="BZ25" s="18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</row>
    <row r="26" spans="1:149" ht="7.5" customHeight="1">
      <c r="B26" s="181"/>
      <c r="C26" s="181"/>
      <c r="D26" s="181"/>
      <c r="E26" s="181"/>
      <c r="F26" s="181"/>
      <c r="G26" s="181"/>
      <c r="H26" s="181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18"/>
      <c r="AH26" s="181"/>
      <c r="AI26" s="181"/>
      <c r="AJ26" s="181"/>
      <c r="AK26" s="181"/>
      <c r="AL26" s="181"/>
      <c r="AM26" s="181"/>
      <c r="AN26" s="181"/>
      <c r="AO26" s="1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  <c r="BJ26" s="281"/>
      <c r="BK26" s="281"/>
      <c r="BL26" s="281"/>
      <c r="BM26" s="281"/>
      <c r="BN26" s="298"/>
      <c r="BO26" s="298"/>
      <c r="BP26" s="298"/>
      <c r="BQ26" s="298"/>
      <c r="BR26" s="298"/>
      <c r="BS26" s="281"/>
      <c r="BT26" s="281"/>
      <c r="BU26" s="281"/>
      <c r="BV26" s="281"/>
      <c r="BW26" s="281"/>
      <c r="BX26" s="281"/>
      <c r="BY26" s="281"/>
      <c r="BZ26" s="18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</row>
    <row r="27" spans="1:149" ht="7.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</row>
    <row r="28" spans="1:149" ht="7.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7"/>
      <c r="CB28" s="17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</row>
    <row r="29" spans="1:149" ht="7.5" customHeight="1">
      <c r="A29" s="20"/>
      <c r="B29" s="309">
        <v>1</v>
      </c>
      <c r="C29" s="310"/>
      <c r="D29" s="175" t="str">
        <f>IF(D3&lt;&gt;"",D3,"")</f>
        <v>Emili Asensio</v>
      </c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6"/>
      <c r="V29" s="175" t="str">
        <f>IF(V3&lt;&gt;"",V3,"")</f>
        <v>CTT Castellnou</v>
      </c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6"/>
      <c r="AN29" s="309">
        <v>4</v>
      </c>
      <c r="AO29" s="310"/>
      <c r="AP29" s="299" t="str">
        <f>IF(D6&lt;&gt;"",D6,"")</f>
        <v/>
      </c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300"/>
      <c r="BH29" s="175" t="str">
        <f>IF(V6&lt;&gt;"",V6,"")</f>
        <v/>
      </c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6"/>
      <c r="BZ29" s="1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</row>
    <row r="30" spans="1:149" ht="7.5" customHeight="1">
      <c r="A30" s="20"/>
      <c r="B30" s="311"/>
      <c r="C30" s="312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8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8"/>
      <c r="AN30" s="311"/>
      <c r="AO30" s="312"/>
      <c r="AP30" s="301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302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8"/>
      <c r="BZ30" s="1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</row>
    <row r="31" spans="1:149" ht="7.5" customHeight="1">
      <c r="A31" s="20"/>
      <c r="B31" s="313"/>
      <c r="C31" s="314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80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80"/>
      <c r="AN31" s="313"/>
      <c r="AO31" s="314"/>
      <c r="AP31" s="303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304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80"/>
      <c r="BZ31" s="1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</row>
    <row r="32" spans="1:149" ht="7.5" customHeight="1">
      <c r="A32" s="20"/>
      <c r="B32" s="309">
        <v>2</v>
      </c>
      <c r="C32" s="310"/>
      <c r="D32" s="175" t="str">
        <f>IF(D4&lt;&gt;"",D4,"")</f>
        <v>Carles Planella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6"/>
      <c r="V32" s="175" t="str">
        <f>IF(V4&lt;&gt;"",V4,"")</f>
        <v>CTT Borges</v>
      </c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6"/>
      <c r="AN32" s="309">
        <v>5</v>
      </c>
      <c r="AO32" s="310"/>
      <c r="AP32" s="299" t="str">
        <f>IF(D7&lt;&gt;"",D7,"")</f>
        <v/>
      </c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300"/>
      <c r="BH32" s="175" t="str">
        <f>IF(V7&lt;&gt;"",V7,"")</f>
        <v/>
      </c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6"/>
      <c r="BZ32" s="1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</row>
    <row r="33" spans="1:149" ht="7.5" customHeight="1">
      <c r="A33" s="20"/>
      <c r="B33" s="311"/>
      <c r="C33" s="312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8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8"/>
      <c r="AN33" s="311"/>
      <c r="AO33" s="312"/>
      <c r="AP33" s="301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302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8"/>
      <c r="BZ33" s="1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</row>
    <row r="34" spans="1:149" ht="7.5" customHeight="1">
      <c r="A34" s="20"/>
      <c r="B34" s="313"/>
      <c r="C34" s="314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80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  <c r="AN34" s="313"/>
      <c r="AO34" s="314"/>
      <c r="AP34" s="303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304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80"/>
      <c r="BZ34" s="1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</row>
    <row r="35" spans="1:149" ht="7.5" customHeight="1">
      <c r="A35" s="20"/>
      <c r="B35" s="309">
        <v>3</v>
      </c>
      <c r="C35" s="310"/>
      <c r="D35" s="175" t="str">
        <f>IF(D5&lt;&gt;"",D5,"")</f>
        <v>Aleix Farrero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6"/>
      <c r="V35" s="175" t="str">
        <f>IF(V5&lt;&gt;"",V5,"")</f>
        <v>CTT Pont de Suert</v>
      </c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6"/>
      <c r="AN35" s="309">
        <v>6</v>
      </c>
      <c r="AO35" s="310"/>
      <c r="AP35" s="299" t="str">
        <f>IF(D8&lt;&gt;"",D8,"")</f>
        <v/>
      </c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300"/>
      <c r="BH35" s="175" t="str">
        <f>IF(V8&lt;&gt;"",V8,"")</f>
        <v/>
      </c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6"/>
      <c r="BZ35" s="1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</row>
    <row r="36" spans="1:149" ht="7.5" customHeight="1">
      <c r="A36" s="20"/>
      <c r="B36" s="311"/>
      <c r="C36" s="312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8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8"/>
      <c r="AN36" s="311"/>
      <c r="AO36" s="312"/>
      <c r="AP36" s="301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302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8"/>
      <c r="BZ36" s="1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</row>
    <row r="37" spans="1:149" ht="7.5" customHeight="1">
      <c r="A37" s="20"/>
      <c r="B37" s="313"/>
      <c r="C37" s="314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80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80"/>
      <c r="AN37" s="313"/>
      <c r="AO37" s="314"/>
      <c r="AP37" s="303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304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80"/>
      <c r="BZ37" s="1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</row>
    <row r="38" spans="1:149" ht="7.5" customHeight="1">
      <c r="A38" s="20"/>
      <c r="AN38" s="18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</row>
    <row r="39" spans="1:149" ht="7.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</row>
    <row r="40" spans="1:149" ht="7.5" customHeight="1">
      <c r="B40" s="323" t="s">
        <v>42</v>
      </c>
      <c r="C40" s="324"/>
      <c r="D40" s="329"/>
      <c r="E40" s="323" t="s">
        <v>43</v>
      </c>
      <c r="F40" s="324"/>
      <c r="G40" s="329"/>
      <c r="H40" s="323" t="s">
        <v>44</v>
      </c>
      <c r="I40" s="324"/>
      <c r="J40" s="329"/>
      <c r="K40" s="323" t="s">
        <v>45</v>
      </c>
      <c r="L40" s="324"/>
      <c r="M40" s="324"/>
      <c r="N40" s="346" t="s">
        <v>53</v>
      </c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8"/>
      <c r="AF40" s="284" t="s">
        <v>12</v>
      </c>
      <c r="AG40" s="284"/>
      <c r="AH40" s="284"/>
      <c r="AI40" s="284"/>
      <c r="AJ40" s="284"/>
      <c r="AK40" s="293" t="s">
        <v>13</v>
      </c>
      <c r="AL40" s="293"/>
      <c r="AM40" s="293"/>
      <c r="AN40" s="293"/>
      <c r="AO40" s="293"/>
      <c r="AP40" s="293" t="s">
        <v>14</v>
      </c>
      <c r="AQ40" s="293"/>
      <c r="AR40" s="293"/>
      <c r="AS40" s="293"/>
      <c r="AT40" s="293"/>
      <c r="AU40" s="293" t="s">
        <v>15</v>
      </c>
      <c r="AV40" s="293"/>
      <c r="AW40" s="293"/>
      <c r="AX40" s="293"/>
      <c r="AY40" s="293"/>
      <c r="AZ40" s="293" t="s">
        <v>16</v>
      </c>
      <c r="BA40" s="293"/>
      <c r="BB40" s="293"/>
      <c r="BC40" s="293"/>
      <c r="BD40" s="293"/>
      <c r="BE40" s="283" t="s">
        <v>17</v>
      </c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5"/>
      <c r="BU40" s="283" t="s">
        <v>18</v>
      </c>
      <c r="BV40" s="284"/>
      <c r="BW40" s="284"/>
      <c r="BX40" s="284"/>
      <c r="BY40" s="285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</row>
    <row r="41" spans="1:149" ht="7.5" customHeight="1">
      <c r="B41" s="325"/>
      <c r="C41" s="326"/>
      <c r="D41" s="330"/>
      <c r="E41" s="325"/>
      <c r="F41" s="326"/>
      <c r="G41" s="330"/>
      <c r="H41" s="325"/>
      <c r="I41" s="326"/>
      <c r="J41" s="330"/>
      <c r="K41" s="325"/>
      <c r="L41" s="326"/>
      <c r="M41" s="326"/>
      <c r="N41" s="317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9"/>
      <c r="AF41" s="287"/>
      <c r="AG41" s="287"/>
      <c r="AH41" s="287"/>
      <c r="AI41" s="287"/>
      <c r="AJ41" s="287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86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287"/>
      <c r="BT41" s="288"/>
      <c r="BU41" s="286"/>
      <c r="BV41" s="287"/>
      <c r="BW41" s="287"/>
      <c r="BX41" s="287"/>
      <c r="BY41" s="288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</row>
    <row r="42" spans="1:149" ht="7.5" customHeight="1">
      <c r="B42" s="327"/>
      <c r="C42" s="328"/>
      <c r="D42" s="331"/>
      <c r="E42" s="327"/>
      <c r="F42" s="328"/>
      <c r="G42" s="331"/>
      <c r="H42" s="327"/>
      <c r="I42" s="328"/>
      <c r="J42" s="331"/>
      <c r="K42" s="327"/>
      <c r="L42" s="328"/>
      <c r="M42" s="328"/>
      <c r="N42" s="317" t="s">
        <v>54</v>
      </c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9"/>
      <c r="AF42" s="287" t="s">
        <v>19</v>
      </c>
      <c r="AG42" s="287"/>
      <c r="AH42" s="287"/>
      <c r="AI42" s="287"/>
      <c r="AJ42" s="295"/>
      <c r="AK42" s="287" t="s">
        <v>19</v>
      </c>
      <c r="AL42" s="287"/>
      <c r="AM42" s="287"/>
      <c r="AN42" s="287"/>
      <c r="AO42" s="295"/>
      <c r="AP42" s="287" t="s">
        <v>19</v>
      </c>
      <c r="AQ42" s="287"/>
      <c r="AR42" s="287"/>
      <c r="AS42" s="287"/>
      <c r="AT42" s="295"/>
      <c r="AU42" s="287" t="s">
        <v>19</v>
      </c>
      <c r="AV42" s="287"/>
      <c r="AW42" s="287"/>
      <c r="AX42" s="287"/>
      <c r="AY42" s="295"/>
      <c r="AZ42" s="287" t="s">
        <v>19</v>
      </c>
      <c r="BA42" s="287"/>
      <c r="BB42" s="287"/>
      <c r="BC42" s="287"/>
      <c r="BD42" s="295"/>
      <c r="BE42" s="286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7"/>
      <c r="BQ42" s="287"/>
      <c r="BR42" s="287"/>
      <c r="BS42" s="287"/>
      <c r="BT42" s="288"/>
      <c r="BU42" s="286"/>
      <c r="BV42" s="287"/>
      <c r="BW42" s="287"/>
      <c r="BX42" s="287"/>
      <c r="BY42" s="288"/>
      <c r="BZ42" s="157" t="s">
        <v>87</v>
      </c>
      <c r="CA42" s="158"/>
      <c r="CB42" s="158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</row>
    <row r="43" spans="1:149" ht="7.5" customHeight="1">
      <c r="B43" s="315" t="s">
        <v>20</v>
      </c>
      <c r="C43" s="316"/>
      <c r="D43" s="316"/>
      <c r="E43" s="315" t="s">
        <v>20</v>
      </c>
      <c r="F43" s="316"/>
      <c r="G43" s="316"/>
      <c r="H43" s="315" t="s">
        <v>20</v>
      </c>
      <c r="I43" s="316"/>
      <c r="J43" s="316"/>
      <c r="K43" s="315" t="s">
        <v>20</v>
      </c>
      <c r="L43" s="316"/>
      <c r="M43" s="316"/>
      <c r="N43" s="320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2"/>
      <c r="AF43" s="290"/>
      <c r="AG43" s="290"/>
      <c r="AH43" s="290"/>
      <c r="AI43" s="290"/>
      <c r="AJ43" s="296"/>
      <c r="AK43" s="290"/>
      <c r="AL43" s="290"/>
      <c r="AM43" s="290"/>
      <c r="AN43" s="290"/>
      <c r="AO43" s="296"/>
      <c r="AP43" s="290"/>
      <c r="AQ43" s="290"/>
      <c r="AR43" s="290"/>
      <c r="AS43" s="290"/>
      <c r="AT43" s="296"/>
      <c r="AU43" s="290"/>
      <c r="AV43" s="290"/>
      <c r="AW43" s="290"/>
      <c r="AX43" s="290"/>
      <c r="AY43" s="296"/>
      <c r="AZ43" s="290"/>
      <c r="BA43" s="290"/>
      <c r="BB43" s="290"/>
      <c r="BC43" s="290"/>
      <c r="BD43" s="296"/>
      <c r="BE43" s="289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1"/>
      <c r="BU43" s="289"/>
      <c r="BV43" s="290"/>
      <c r="BW43" s="290"/>
      <c r="BX43" s="290"/>
      <c r="BY43" s="291"/>
      <c r="BZ43" s="157"/>
      <c r="CA43" s="158"/>
      <c r="CB43" s="158"/>
      <c r="CC43" s="3"/>
      <c r="CD43" s="21">
        <v>1</v>
      </c>
      <c r="CE43" s="21">
        <v>2</v>
      </c>
      <c r="CF43" s="21">
        <v>3</v>
      </c>
      <c r="CG43" s="21">
        <v>4</v>
      </c>
      <c r="CH43" s="21">
        <v>5</v>
      </c>
      <c r="CI43" s="21">
        <v>6</v>
      </c>
      <c r="CJ43" s="3"/>
      <c r="CK43" s="3"/>
      <c r="CL43" s="3"/>
      <c r="CM43" s="3"/>
      <c r="CN43" s="3"/>
      <c r="CO43" s="3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</row>
    <row r="44" spans="1:149" ht="7.5" customHeight="1"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</row>
    <row r="45" spans="1:149" ht="7.5" customHeight="1">
      <c r="B45" s="373" t="s">
        <v>21</v>
      </c>
      <c r="C45" s="374"/>
      <c r="D45" s="375"/>
      <c r="E45" s="373" t="s">
        <v>22</v>
      </c>
      <c r="F45" s="374"/>
      <c r="G45" s="375"/>
      <c r="H45" s="373" t="s">
        <v>23</v>
      </c>
      <c r="I45" s="374"/>
      <c r="J45" s="375"/>
      <c r="K45" s="373" t="s">
        <v>24</v>
      </c>
      <c r="L45" s="374"/>
      <c r="M45" s="375"/>
      <c r="N45" s="343" t="str">
        <f>IF(B2=6,D5,IF(B2=5,D3,IF(B2=4,D4,IF(B2=3,D3,""))))</f>
        <v>Emili Asensio</v>
      </c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5"/>
      <c r="AF45" s="252" t="s">
        <v>2</v>
      </c>
      <c r="AG45" s="211"/>
      <c r="AH45" s="211"/>
      <c r="AI45" s="211"/>
      <c r="AJ45" s="211"/>
      <c r="AK45" s="211" t="s">
        <v>2</v>
      </c>
      <c r="AL45" s="211"/>
      <c r="AM45" s="211"/>
      <c r="AN45" s="211"/>
      <c r="AO45" s="211"/>
      <c r="AP45" s="211" t="s">
        <v>2</v>
      </c>
      <c r="AQ45" s="211"/>
      <c r="AR45" s="211"/>
      <c r="AS45" s="211"/>
      <c r="AT45" s="211"/>
      <c r="AU45" s="211" t="s">
        <v>2</v>
      </c>
      <c r="AV45" s="211"/>
      <c r="AW45" s="211"/>
      <c r="AX45" s="211"/>
      <c r="AY45" s="211"/>
      <c r="AZ45" s="211" t="s">
        <v>2</v>
      </c>
      <c r="BA45" s="211"/>
      <c r="BB45" s="211"/>
      <c r="BC45" s="211"/>
      <c r="BD45" s="211"/>
      <c r="BE45" s="246" t="str">
        <f>IF(BZ45=""," ",IF(LEFT(BZ45,1)="3",N45,N47))</f>
        <v xml:space="preserve"> </v>
      </c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8"/>
      <c r="BU45" s="191" t="str">
        <f>IF(BZ45="","",VLOOKUP(BZ45,result,2,FALSE))</f>
        <v/>
      </c>
      <c r="BV45" s="192"/>
      <c r="BW45" s="192"/>
      <c r="BX45" s="192"/>
      <c r="BY45" s="193"/>
      <c r="BZ45" s="332"/>
      <c r="CA45" s="333"/>
      <c r="CC45" s="3"/>
      <c r="CD45" s="22">
        <f>IF(BE45=D29,1,0)</f>
        <v>0</v>
      </c>
      <c r="CE45" s="22">
        <f>IF(BE45=D32,1,0)</f>
        <v>0</v>
      </c>
      <c r="CF45" s="22">
        <f>IF(BE45=D35,1,0)</f>
        <v>0</v>
      </c>
      <c r="CG45" s="22">
        <f>IF(BE45=AP29,1,0)</f>
        <v>0</v>
      </c>
      <c r="CH45" s="22">
        <f>IF(BE45=AP32,1,0)</f>
        <v>0</v>
      </c>
      <c r="CI45" s="22">
        <f>IF(BE45=AP35,1,0)</f>
        <v>0</v>
      </c>
      <c r="CJ45" s="23" t="s">
        <v>63</v>
      </c>
      <c r="CK45" s="24" t="s">
        <v>64</v>
      </c>
      <c r="CL45" s="23" t="s">
        <v>65</v>
      </c>
      <c r="CM45" s="3"/>
      <c r="CN45" s="3"/>
      <c r="CO45" s="3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</row>
    <row r="46" spans="1:149" ht="7.5" customHeight="1">
      <c r="B46" s="172"/>
      <c r="C46" s="173"/>
      <c r="D46" s="174"/>
      <c r="E46" s="172"/>
      <c r="F46" s="173"/>
      <c r="G46" s="174"/>
      <c r="H46" s="172"/>
      <c r="I46" s="173"/>
      <c r="J46" s="174"/>
      <c r="K46" s="172"/>
      <c r="L46" s="173"/>
      <c r="M46" s="174"/>
      <c r="N46" s="249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1"/>
      <c r="AF46" s="213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240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2"/>
      <c r="BU46" s="185"/>
      <c r="BV46" s="186"/>
      <c r="BW46" s="186"/>
      <c r="BX46" s="186"/>
      <c r="BY46" s="187"/>
      <c r="BZ46" s="332"/>
      <c r="CA46" s="333"/>
      <c r="CC46" s="3"/>
      <c r="CD46" s="25">
        <f>IF(CD47=D29,1,0)</f>
        <v>0</v>
      </c>
      <c r="CE46" s="25">
        <f>IF(CD47=D32,1,0)</f>
        <v>0</v>
      </c>
      <c r="CF46" s="25">
        <f>IF(CD47=D35,1,0)</f>
        <v>0</v>
      </c>
      <c r="CG46" s="25">
        <f>IF(CD47=AP29,1,0)</f>
        <v>0</v>
      </c>
      <c r="CH46" s="25">
        <f>IF(CD47=AP32,1,0)</f>
        <v>0</v>
      </c>
      <c r="CI46" s="25">
        <f>IF(CD47=AP35,1,0)</f>
        <v>0</v>
      </c>
      <c r="CJ46" s="23" t="s">
        <v>66</v>
      </c>
      <c r="CK46" s="24" t="s">
        <v>67</v>
      </c>
      <c r="CL46" s="23" t="s">
        <v>65</v>
      </c>
      <c r="CM46" s="3"/>
      <c r="CN46" s="3"/>
      <c r="CO46" s="3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</row>
    <row r="47" spans="1:149" ht="7.5" customHeight="1">
      <c r="A47" s="235" t="s">
        <v>55</v>
      </c>
      <c r="B47" s="163" t="s">
        <v>47</v>
      </c>
      <c r="C47" s="164"/>
      <c r="D47" s="165"/>
      <c r="E47" s="163" t="s">
        <v>48</v>
      </c>
      <c r="F47" s="164"/>
      <c r="G47" s="165"/>
      <c r="H47" s="163" t="s">
        <v>49</v>
      </c>
      <c r="I47" s="164"/>
      <c r="J47" s="165"/>
      <c r="K47" s="163" t="s">
        <v>50</v>
      </c>
      <c r="L47" s="164"/>
      <c r="M47" s="165"/>
      <c r="N47" s="253" t="str">
        <f>IF(B2=6,D7,IF(B2=5,D6,IF(B2=4,D5,IF(B2=3,D5,""))))</f>
        <v>Aleix Farrero</v>
      </c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5"/>
      <c r="AF47" s="213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240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2"/>
      <c r="BU47" s="185"/>
      <c r="BV47" s="186"/>
      <c r="BW47" s="186"/>
      <c r="BX47" s="186"/>
      <c r="BY47" s="187"/>
      <c r="BZ47" s="332"/>
      <c r="CA47" s="333"/>
      <c r="CC47" s="3"/>
      <c r="CD47" s="26" t="str">
        <f>IF(BZ45=""," ",IF(LEFT(BZ45,1)="3",N47,N45))</f>
        <v xml:space="preserve"> </v>
      </c>
      <c r="CE47" s="27"/>
      <c r="CF47" s="27"/>
      <c r="CG47" s="27"/>
      <c r="CH47" s="28"/>
      <c r="CI47" s="28"/>
      <c r="CJ47" s="24" t="s">
        <v>68</v>
      </c>
      <c r="CK47" s="24" t="s">
        <v>69</v>
      </c>
      <c r="CL47" s="23" t="s">
        <v>65</v>
      </c>
      <c r="CM47" s="3"/>
      <c r="CN47" s="3"/>
      <c r="CO47" s="3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</row>
    <row r="48" spans="1:149" ht="7.5" customHeight="1">
      <c r="A48" s="236"/>
      <c r="B48" s="169"/>
      <c r="C48" s="170"/>
      <c r="D48" s="171"/>
      <c r="E48" s="169"/>
      <c r="F48" s="170"/>
      <c r="G48" s="171"/>
      <c r="H48" s="169"/>
      <c r="I48" s="170"/>
      <c r="J48" s="171"/>
      <c r="K48" s="169"/>
      <c r="L48" s="170"/>
      <c r="M48" s="171"/>
      <c r="N48" s="256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8"/>
      <c r="AF48" s="213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243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5"/>
      <c r="BU48" s="185"/>
      <c r="BV48" s="186"/>
      <c r="BW48" s="186"/>
      <c r="BX48" s="186"/>
      <c r="BY48" s="187"/>
      <c r="BZ48" s="332"/>
      <c r="CA48" s="333"/>
      <c r="CC48" s="3"/>
      <c r="CD48" s="28"/>
      <c r="CE48" s="28"/>
      <c r="CF48" s="28"/>
      <c r="CG48" s="28"/>
      <c r="CH48" s="28"/>
      <c r="CI48" s="28"/>
      <c r="CJ48" s="24" t="s">
        <v>71</v>
      </c>
      <c r="CK48" s="24" t="s">
        <v>70</v>
      </c>
      <c r="CL48" s="23" t="s">
        <v>65</v>
      </c>
      <c r="CM48" s="3"/>
      <c r="CN48" s="3"/>
      <c r="CO48" s="3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</row>
    <row r="49" spans="1:149" ht="7.5" customHeight="1">
      <c r="B49" s="172" t="s">
        <v>25</v>
      </c>
      <c r="C49" s="173"/>
      <c r="D49" s="174"/>
      <c r="E49" s="172" t="s">
        <v>23</v>
      </c>
      <c r="F49" s="173"/>
      <c r="G49" s="174"/>
      <c r="H49" s="172" t="s">
        <v>22</v>
      </c>
      <c r="I49" s="173"/>
      <c r="J49" s="174"/>
      <c r="K49" s="172" t="s">
        <v>23</v>
      </c>
      <c r="L49" s="173"/>
      <c r="M49" s="174"/>
      <c r="N49" s="335" t="str">
        <f>IF(B2=6,D4,IF(B2=5,D4,IF(B2=4,D3,IF(B2=3,D4,""))))</f>
        <v>Carles Planella</v>
      </c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7"/>
      <c r="AF49" s="212" t="s">
        <v>2</v>
      </c>
      <c r="AG49" s="194"/>
      <c r="AH49" s="194"/>
      <c r="AI49" s="194"/>
      <c r="AJ49" s="194"/>
      <c r="AK49" s="194" t="s">
        <v>2</v>
      </c>
      <c r="AL49" s="194"/>
      <c r="AM49" s="194"/>
      <c r="AN49" s="194"/>
      <c r="AO49" s="194"/>
      <c r="AP49" s="194" t="s">
        <v>2</v>
      </c>
      <c r="AQ49" s="194"/>
      <c r="AR49" s="194"/>
      <c r="AS49" s="194"/>
      <c r="AT49" s="194"/>
      <c r="AU49" s="194" t="s">
        <v>2</v>
      </c>
      <c r="AV49" s="194"/>
      <c r="AW49" s="194"/>
      <c r="AX49" s="194"/>
      <c r="AY49" s="194"/>
      <c r="AZ49" s="194" t="s">
        <v>2</v>
      </c>
      <c r="BA49" s="194"/>
      <c r="BB49" s="194"/>
      <c r="BC49" s="194"/>
      <c r="BD49" s="194"/>
      <c r="BE49" s="237" t="str">
        <f>IF(BZ49=""," ",IF(LEFT(BZ49,1)="3",N49,N51))</f>
        <v xml:space="preserve"> </v>
      </c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9"/>
      <c r="BU49" s="182" t="str">
        <f>IF(BZ49="","",VLOOKUP(BZ49,result,2,FALSE))</f>
        <v/>
      </c>
      <c r="BV49" s="183"/>
      <c r="BW49" s="183"/>
      <c r="BX49" s="183"/>
      <c r="BY49" s="184"/>
      <c r="BZ49" s="332"/>
      <c r="CA49" s="333"/>
      <c r="CC49" s="3"/>
      <c r="CD49" s="22">
        <f>IF(BE49=D29,1,0)</f>
        <v>0</v>
      </c>
      <c r="CE49" s="22">
        <f>IF(BE49=D32,1,0)</f>
        <v>0</v>
      </c>
      <c r="CF49" s="22">
        <f>IF(BE49=D35,1,0)</f>
        <v>0</v>
      </c>
      <c r="CG49" s="22">
        <f>IF(BE49=AP29,1,0)</f>
        <v>0</v>
      </c>
      <c r="CH49" s="22">
        <f>IF(BE49=AP32,1,0)</f>
        <v>0</v>
      </c>
      <c r="CI49" s="22">
        <f>IF(BE49=AP35,1,0)</f>
        <v>0</v>
      </c>
      <c r="CJ49" s="23" t="s">
        <v>72</v>
      </c>
      <c r="CK49" s="23" t="s">
        <v>73</v>
      </c>
      <c r="CL49" s="23" t="s">
        <v>74</v>
      </c>
      <c r="CM49" s="3"/>
      <c r="CN49" s="3"/>
      <c r="CO49" s="3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</row>
    <row r="50" spans="1:149" ht="7.5" customHeight="1">
      <c r="B50" s="172"/>
      <c r="C50" s="173"/>
      <c r="D50" s="174"/>
      <c r="E50" s="172"/>
      <c r="F50" s="173"/>
      <c r="G50" s="174"/>
      <c r="H50" s="172"/>
      <c r="I50" s="173"/>
      <c r="J50" s="174"/>
      <c r="K50" s="172"/>
      <c r="L50" s="173"/>
      <c r="M50" s="174"/>
      <c r="N50" s="249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1"/>
      <c r="AF50" s="213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240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2"/>
      <c r="BU50" s="185"/>
      <c r="BV50" s="186"/>
      <c r="BW50" s="186"/>
      <c r="BX50" s="186"/>
      <c r="BY50" s="187"/>
      <c r="BZ50" s="332"/>
      <c r="CA50" s="333"/>
      <c r="CC50" s="3"/>
      <c r="CD50" s="25">
        <f>IF(CD51=D29,1,0)</f>
        <v>0</v>
      </c>
      <c r="CE50" s="25">
        <f>IF(CD51=D32,1,0)</f>
        <v>0</v>
      </c>
      <c r="CF50" s="25">
        <f>IF(CD51=D35,1,0)</f>
        <v>0</v>
      </c>
      <c r="CG50" s="25">
        <f>IF(CD51=AP29,1,0)</f>
        <v>0</v>
      </c>
      <c r="CH50" s="25">
        <f>IF(CD51=AP32,1,0)</f>
        <v>0</v>
      </c>
      <c r="CI50" s="25">
        <f>IF(CD51=AP35,1,0)</f>
        <v>0</v>
      </c>
      <c r="CJ50" s="24" t="s">
        <v>75</v>
      </c>
      <c r="CK50" s="24" t="s">
        <v>76</v>
      </c>
      <c r="CL50" s="23" t="s">
        <v>74</v>
      </c>
      <c r="CM50" s="3"/>
      <c r="CN50" s="3"/>
      <c r="CO50" s="3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</row>
    <row r="51" spans="1:149" ht="7.5" customHeight="1">
      <c r="A51" s="235" t="s">
        <v>55</v>
      </c>
      <c r="B51" s="163" t="s">
        <v>48</v>
      </c>
      <c r="C51" s="164"/>
      <c r="D51" s="165"/>
      <c r="E51" s="163" t="s">
        <v>49</v>
      </c>
      <c r="F51" s="164"/>
      <c r="G51" s="165"/>
      <c r="H51" s="163" t="s">
        <v>50</v>
      </c>
      <c r="I51" s="164"/>
      <c r="J51" s="165"/>
      <c r="K51" s="163" t="s">
        <v>49</v>
      </c>
      <c r="L51" s="164"/>
      <c r="M51" s="165"/>
      <c r="N51" s="253" t="str">
        <f>IF(B2=6,D8,IF(B2=5,D5,IF(B2=4,D6,IF(B2=3,D5,""))))</f>
        <v>Aleix Farrero</v>
      </c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5"/>
      <c r="AF51" s="213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240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2"/>
      <c r="BU51" s="185"/>
      <c r="BV51" s="186"/>
      <c r="BW51" s="186"/>
      <c r="BX51" s="186"/>
      <c r="BY51" s="187"/>
      <c r="BZ51" s="332"/>
      <c r="CA51" s="333"/>
      <c r="CC51" s="3"/>
      <c r="CD51" s="26" t="str">
        <f>IF(BZ49=""," ",IF(LEFT(BZ49,1)="3",N51,N49))</f>
        <v xml:space="preserve"> </v>
      </c>
      <c r="CE51" s="27"/>
      <c r="CF51" s="27"/>
      <c r="CG51" s="27"/>
      <c r="CH51" s="28"/>
      <c r="CI51" s="28"/>
      <c r="CJ51" s="24" t="s">
        <v>77</v>
      </c>
      <c r="CK51" s="24" t="s">
        <v>78</v>
      </c>
      <c r="CL51" s="23" t="s">
        <v>74</v>
      </c>
      <c r="CM51" s="3"/>
      <c r="CN51" s="3"/>
      <c r="CO51" s="3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</row>
    <row r="52" spans="1:149" ht="7.5" customHeight="1">
      <c r="A52" s="236"/>
      <c r="B52" s="169"/>
      <c r="C52" s="170"/>
      <c r="D52" s="171"/>
      <c r="E52" s="169"/>
      <c r="F52" s="170"/>
      <c r="G52" s="171"/>
      <c r="H52" s="169"/>
      <c r="I52" s="170"/>
      <c r="J52" s="171"/>
      <c r="K52" s="169"/>
      <c r="L52" s="170"/>
      <c r="M52" s="171"/>
      <c r="N52" s="256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8"/>
      <c r="AF52" s="214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243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5"/>
      <c r="BU52" s="188"/>
      <c r="BV52" s="189"/>
      <c r="BW52" s="189"/>
      <c r="BX52" s="189"/>
      <c r="BY52" s="190"/>
      <c r="BZ52" s="332"/>
      <c r="CA52" s="333"/>
      <c r="CC52" s="3"/>
      <c r="CD52" s="28"/>
      <c r="CE52" s="28"/>
      <c r="CF52" s="28"/>
      <c r="CG52" s="28"/>
      <c r="CH52" s="28"/>
      <c r="CI52" s="28"/>
      <c r="CJ52" s="24" t="s">
        <v>79</v>
      </c>
      <c r="CK52" s="24" t="s">
        <v>80</v>
      </c>
      <c r="CL52" s="23" t="s">
        <v>74</v>
      </c>
      <c r="CM52" s="3"/>
      <c r="CN52" s="3"/>
      <c r="CO52" s="3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</row>
    <row r="53" spans="1:149" ht="7.5" customHeight="1">
      <c r="B53" s="172" t="s">
        <v>22</v>
      </c>
      <c r="C53" s="173"/>
      <c r="D53" s="174"/>
      <c r="E53" s="172" t="s">
        <v>26</v>
      </c>
      <c r="F53" s="173"/>
      <c r="G53" s="174"/>
      <c r="H53" s="172" t="s">
        <v>27</v>
      </c>
      <c r="I53" s="173"/>
      <c r="J53" s="174"/>
      <c r="K53" s="172" t="s">
        <v>28</v>
      </c>
      <c r="L53" s="173"/>
      <c r="M53" s="174"/>
      <c r="N53" s="249" t="str">
        <f>IF(B2=6,D3,IF(B2=5,D6,IF(B2=4,D4,IF(B2=3,D3,""))))</f>
        <v>Emili Asensio</v>
      </c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1"/>
      <c r="AF53" s="212" t="s">
        <v>2</v>
      </c>
      <c r="AG53" s="194"/>
      <c r="AH53" s="194"/>
      <c r="AI53" s="194"/>
      <c r="AJ53" s="194"/>
      <c r="AK53" s="194" t="s">
        <v>2</v>
      </c>
      <c r="AL53" s="194"/>
      <c r="AM53" s="194"/>
      <c r="AN53" s="194"/>
      <c r="AO53" s="194"/>
      <c r="AP53" s="194" t="s">
        <v>2</v>
      </c>
      <c r="AQ53" s="194"/>
      <c r="AR53" s="194"/>
      <c r="AS53" s="194"/>
      <c r="AT53" s="194"/>
      <c r="AU53" s="194" t="s">
        <v>2</v>
      </c>
      <c r="AV53" s="194"/>
      <c r="AW53" s="194"/>
      <c r="AX53" s="194"/>
      <c r="AY53" s="194"/>
      <c r="AZ53" s="194" t="s">
        <v>2</v>
      </c>
      <c r="BA53" s="194"/>
      <c r="BB53" s="194"/>
      <c r="BC53" s="194"/>
      <c r="BD53" s="194"/>
      <c r="BE53" s="240" t="str">
        <f>IF(BZ53=""," ",IF(LEFT(BZ53,1)="3",N53,N55))</f>
        <v xml:space="preserve"> </v>
      </c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2"/>
      <c r="BU53" s="185" t="str">
        <f>IF(BZ53="","",VLOOKUP(BZ53,result,2,FALSE))</f>
        <v/>
      </c>
      <c r="BV53" s="186"/>
      <c r="BW53" s="186"/>
      <c r="BX53" s="186"/>
      <c r="BY53" s="187"/>
      <c r="BZ53" s="332"/>
      <c r="CA53" s="333"/>
      <c r="CC53" s="3"/>
      <c r="CD53" s="22">
        <f>IF(BE53=D29,1,0)</f>
        <v>0</v>
      </c>
      <c r="CE53" s="22">
        <f>IF(BE53=D32,1,0)</f>
        <v>0</v>
      </c>
      <c r="CF53" s="22">
        <f>IF(BE53=D35,1,0)</f>
        <v>0</v>
      </c>
      <c r="CG53" s="22">
        <f>IF(BE53=AP29,1,0)</f>
        <v>0</v>
      </c>
      <c r="CH53" s="22">
        <f>IF(BE53=AP32,1,0)</f>
        <v>0</v>
      </c>
      <c r="CI53" s="22">
        <f>IF(BE53=AP35,1,0)</f>
        <v>0</v>
      </c>
      <c r="CJ53" s="23"/>
      <c r="CK53" s="23" t="s">
        <v>81</v>
      </c>
      <c r="CL53" s="23" t="s">
        <v>81</v>
      </c>
      <c r="CM53" s="3"/>
      <c r="CN53" s="3"/>
      <c r="CO53" s="3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</row>
    <row r="54" spans="1:149" ht="7.5" customHeight="1">
      <c r="B54" s="172"/>
      <c r="C54" s="173"/>
      <c r="D54" s="174"/>
      <c r="E54" s="172"/>
      <c r="F54" s="173"/>
      <c r="G54" s="174"/>
      <c r="H54" s="172"/>
      <c r="I54" s="173"/>
      <c r="J54" s="174"/>
      <c r="K54" s="172"/>
      <c r="L54" s="173"/>
      <c r="M54" s="174"/>
      <c r="N54" s="249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1"/>
      <c r="AF54" s="213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240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2"/>
      <c r="BU54" s="185"/>
      <c r="BV54" s="186"/>
      <c r="BW54" s="186"/>
      <c r="BX54" s="186"/>
      <c r="BY54" s="187"/>
      <c r="BZ54" s="332"/>
      <c r="CA54" s="333"/>
      <c r="CC54" s="3"/>
      <c r="CD54" s="25">
        <f>IF(CD55=D29,1,0)</f>
        <v>0</v>
      </c>
      <c r="CE54" s="25">
        <f>IF(CD55=D32,1,0)</f>
        <v>0</v>
      </c>
      <c r="CF54" s="25">
        <f>IF(CD55=D35,1,0)</f>
        <v>0</v>
      </c>
      <c r="CG54" s="25">
        <f>IF(CD55=AP29,1,0)</f>
        <v>0</v>
      </c>
      <c r="CH54" s="25">
        <f>IF(CD55=AP32,1,0)</f>
        <v>0</v>
      </c>
      <c r="CI54" s="25">
        <f>IF(CD55=AP35,1,0)</f>
        <v>0</v>
      </c>
      <c r="CJ54" s="3"/>
      <c r="CK54" s="3"/>
      <c r="CL54" s="3"/>
      <c r="CM54" s="3"/>
      <c r="CN54" s="3"/>
      <c r="CO54" s="3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</row>
    <row r="55" spans="1:149" ht="7.5" customHeight="1">
      <c r="A55" s="235" t="s">
        <v>55</v>
      </c>
      <c r="B55" s="163" t="s">
        <v>51</v>
      </c>
      <c r="C55" s="164"/>
      <c r="D55" s="165"/>
      <c r="E55" s="163" t="s">
        <v>50</v>
      </c>
      <c r="F55" s="164"/>
      <c r="G55" s="165"/>
      <c r="H55" s="163" t="s">
        <v>52</v>
      </c>
      <c r="I55" s="164"/>
      <c r="J55" s="165"/>
      <c r="K55" s="163" t="s">
        <v>52</v>
      </c>
      <c r="L55" s="164"/>
      <c r="M55" s="165"/>
      <c r="N55" s="253" t="str">
        <f>IF(B2=6,D6,IF(B2=5,D7,IF(B2=4,D6,IF(B2=3,D4,""))))</f>
        <v>Carles Planella</v>
      </c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5"/>
      <c r="AF55" s="213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240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2"/>
      <c r="BU55" s="185"/>
      <c r="BV55" s="186"/>
      <c r="BW55" s="186"/>
      <c r="BX55" s="186"/>
      <c r="BY55" s="187"/>
      <c r="BZ55" s="332"/>
      <c r="CA55" s="333"/>
      <c r="CC55" s="3"/>
      <c r="CD55" s="26" t="str">
        <f>IF(BZ53=""," ",IF(LEFT(BZ53,1)="3",N55,N53))</f>
        <v xml:space="preserve"> </v>
      </c>
      <c r="CE55" s="27"/>
      <c r="CF55" s="27"/>
      <c r="CG55" s="27"/>
      <c r="CH55" s="28"/>
      <c r="CI55" s="28"/>
      <c r="CJ55" s="3"/>
      <c r="CK55" s="3"/>
      <c r="CL55" s="3"/>
      <c r="CM55" s="3"/>
      <c r="CN55" s="3"/>
      <c r="CO55" s="3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</row>
    <row r="56" spans="1:149" ht="7.5" customHeight="1">
      <c r="A56" s="236"/>
      <c r="B56" s="166"/>
      <c r="C56" s="167"/>
      <c r="D56" s="168"/>
      <c r="E56" s="166"/>
      <c r="F56" s="167"/>
      <c r="G56" s="168"/>
      <c r="H56" s="166"/>
      <c r="I56" s="167"/>
      <c r="J56" s="168"/>
      <c r="K56" s="169"/>
      <c r="L56" s="170"/>
      <c r="M56" s="171"/>
      <c r="N56" s="338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40"/>
      <c r="AF56" s="213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243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5"/>
      <c r="BU56" s="185"/>
      <c r="BV56" s="186"/>
      <c r="BW56" s="186"/>
      <c r="BX56" s="186"/>
      <c r="BY56" s="187"/>
      <c r="BZ56" s="332"/>
      <c r="CA56" s="333"/>
      <c r="CC56" s="3"/>
      <c r="CD56" s="28"/>
      <c r="CE56" s="28"/>
      <c r="CF56" s="28"/>
      <c r="CG56" s="28"/>
      <c r="CH56" s="28"/>
      <c r="CI56" s="28"/>
      <c r="CJ56" s="3"/>
      <c r="CK56" s="3"/>
      <c r="CL56" s="3"/>
      <c r="CM56" s="3"/>
      <c r="CN56" s="3"/>
      <c r="CO56" s="3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</row>
    <row r="57" spans="1:149" ht="7.5" customHeight="1">
      <c r="B57" s="172" t="s">
        <v>29</v>
      </c>
      <c r="C57" s="173"/>
      <c r="D57" s="174"/>
      <c r="E57" s="172" t="s">
        <v>24</v>
      </c>
      <c r="F57" s="173"/>
      <c r="G57" s="174"/>
      <c r="H57" s="172" t="s">
        <v>24</v>
      </c>
      <c r="I57" s="173"/>
      <c r="J57" s="174"/>
      <c r="K57" s="271"/>
      <c r="L57" s="272"/>
      <c r="M57" s="334"/>
      <c r="N57" s="249" t="str">
        <f>IF(B2=6,D4,IF(B2=5,D3,IF(B2=4,D3,IF(B2=3,"",""))))</f>
        <v/>
      </c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1"/>
      <c r="AF57" s="252" t="s">
        <v>2</v>
      </c>
      <c r="AG57" s="211"/>
      <c r="AH57" s="211"/>
      <c r="AI57" s="211"/>
      <c r="AJ57" s="211"/>
      <c r="AK57" s="211" t="s">
        <v>2</v>
      </c>
      <c r="AL57" s="211"/>
      <c r="AM57" s="211"/>
      <c r="AN57" s="211"/>
      <c r="AO57" s="211"/>
      <c r="AP57" s="211" t="s">
        <v>2</v>
      </c>
      <c r="AQ57" s="211"/>
      <c r="AR57" s="211"/>
      <c r="AS57" s="211"/>
      <c r="AT57" s="211"/>
      <c r="AU57" s="211" t="s">
        <v>2</v>
      </c>
      <c r="AV57" s="211"/>
      <c r="AW57" s="211"/>
      <c r="AX57" s="211"/>
      <c r="AY57" s="211"/>
      <c r="AZ57" s="211" t="s">
        <v>2</v>
      </c>
      <c r="BA57" s="211"/>
      <c r="BB57" s="211"/>
      <c r="BC57" s="211"/>
      <c r="BD57" s="211"/>
      <c r="BE57" s="246" t="str">
        <f>IF(BZ57=""," ",IF(LEFT(BZ57,1)="3",N57,N59))</f>
        <v xml:space="preserve"> </v>
      </c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8"/>
      <c r="BU57" s="191" t="str">
        <f>IF(BZ57="","",VLOOKUP(BZ57,result,2,FALSE))</f>
        <v/>
      </c>
      <c r="BV57" s="192"/>
      <c r="BW57" s="192"/>
      <c r="BX57" s="192"/>
      <c r="BY57" s="193"/>
      <c r="BZ57" s="332"/>
      <c r="CA57" s="333"/>
      <c r="CC57" s="3"/>
      <c r="CD57" s="22">
        <f>IF(BE57=D29,1,0)</f>
        <v>0</v>
      </c>
      <c r="CE57" s="22">
        <f>IF(BE57=D32,1,0)</f>
        <v>0</v>
      </c>
      <c r="CF57" s="22">
        <f>IF(BE57=D35,1,0)</f>
        <v>0</v>
      </c>
      <c r="CG57" s="22">
        <f>IF(BE57=AP29,1,0)</f>
        <v>0</v>
      </c>
      <c r="CH57" s="22">
        <f>IF(BE57=AP32,1,0)</f>
        <v>0</v>
      </c>
      <c r="CI57" s="22">
        <f>IF(BE57=AP35,1,0)</f>
        <v>0</v>
      </c>
      <c r="CJ57" s="3"/>
      <c r="CK57" s="3"/>
      <c r="CL57" s="3"/>
      <c r="CM57" s="3"/>
      <c r="CN57" s="3"/>
      <c r="CO57" s="3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</row>
    <row r="58" spans="1:149" ht="7.5" customHeight="1">
      <c r="B58" s="172"/>
      <c r="C58" s="173"/>
      <c r="D58" s="174"/>
      <c r="E58" s="172"/>
      <c r="F58" s="173"/>
      <c r="G58" s="174"/>
      <c r="H58" s="172"/>
      <c r="I58" s="173"/>
      <c r="J58" s="174"/>
      <c r="K58" s="262"/>
      <c r="L58" s="263"/>
      <c r="M58" s="264"/>
      <c r="N58" s="249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1"/>
      <c r="AF58" s="213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240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2"/>
      <c r="BU58" s="185"/>
      <c r="BV58" s="186"/>
      <c r="BW58" s="186"/>
      <c r="BX58" s="186"/>
      <c r="BY58" s="187"/>
      <c r="BZ58" s="332"/>
      <c r="CA58" s="333"/>
      <c r="CC58" s="3"/>
      <c r="CD58" s="25">
        <f>IF(CD59=D29,1,0)</f>
        <v>0</v>
      </c>
      <c r="CE58" s="25">
        <f>IF(CD59=D32,1,0)</f>
        <v>0</v>
      </c>
      <c r="CF58" s="25">
        <f>IF(CD59=D35,1,0)</f>
        <v>0</v>
      </c>
      <c r="CG58" s="25">
        <f>IF(CD59=AP29,1,0)</f>
        <v>0</v>
      </c>
      <c r="CH58" s="25">
        <f>IF(CD59=AP32,1,0)</f>
        <v>0</v>
      </c>
      <c r="CI58" s="25">
        <f>IF(CD59=AP35,1,0)</f>
        <v>0</v>
      </c>
      <c r="CJ58" s="3"/>
      <c r="CK58" s="3"/>
      <c r="CL58" s="3"/>
      <c r="CM58" s="3"/>
      <c r="CN58" s="3"/>
      <c r="CO58" s="3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</row>
    <row r="59" spans="1:149" ht="7.5" customHeight="1">
      <c r="A59" s="235" t="s">
        <v>55</v>
      </c>
      <c r="B59" s="163" t="s">
        <v>49</v>
      </c>
      <c r="C59" s="164"/>
      <c r="D59" s="165"/>
      <c r="E59" s="163" t="s">
        <v>47</v>
      </c>
      <c r="F59" s="164"/>
      <c r="G59" s="165"/>
      <c r="H59" s="163" t="s">
        <v>47</v>
      </c>
      <c r="I59" s="164"/>
      <c r="J59" s="165"/>
      <c r="K59" s="262"/>
      <c r="L59" s="263"/>
      <c r="M59" s="264"/>
      <c r="N59" s="253" t="str">
        <f>IF(B2=6,D7,IF(B2=5,D5,IF(B2=4,D5,IF(B2=3,"",""))))</f>
        <v/>
      </c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5"/>
      <c r="AF59" s="213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240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2"/>
      <c r="BU59" s="185"/>
      <c r="BV59" s="186"/>
      <c r="BW59" s="186"/>
      <c r="BX59" s="186"/>
      <c r="BY59" s="187"/>
      <c r="BZ59" s="332"/>
      <c r="CA59" s="333"/>
      <c r="CC59" s="3"/>
      <c r="CD59" s="26" t="str">
        <f>IF(BZ57=""," ",IF(LEFT(BZ57,1)="3",N59,N57))</f>
        <v xml:space="preserve"> </v>
      </c>
      <c r="CE59" s="27"/>
      <c r="CF59" s="27"/>
      <c r="CG59" s="27"/>
      <c r="CH59" s="28"/>
      <c r="CI59" s="28"/>
      <c r="CJ59" s="3"/>
      <c r="CK59" s="3"/>
      <c r="CL59" s="3"/>
      <c r="CM59" s="3"/>
      <c r="CN59" s="3"/>
      <c r="CO59" s="3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</row>
    <row r="60" spans="1:149" ht="7.5" customHeight="1">
      <c r="A60" s="236"/>
      <c r="B60" s="169"/>
      <c r="C60" s="170"/>
      <c r="D60" s="171"/>
      <c r="E60" s="169"/>
      <c r="F60" s="170"/>
      <c r="G60" s="171"/>
      <c r="H60" s="169"/>
      <c r="I60" s="170"/>
      <c r="J60" s="171"/>
      <c r="K60" s="265"/>
      <c r="L60" s="266"/>
      <c r="M60" s="267"/>
      <c r="N60" s="256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8"/>
      <c r="AF60" s="214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243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5"/>
      <c r="BU60" s="185"/>
      <c r="BV60" s="186"/>
      <c r="BW60" s="186"/>
      <c r="BX60" s="186"/>
      <c r="BY60" s="187"/>
      <c r="BZ60" s="332"/>
      <c r="CA60" s="333"/>
      <c r="CC60" s="3"/>
      <c r="CD60" s="28"/>
      <c r="CE60" s="28"/>
      <c r="CF60" s="28"/>
      <c r="CG60" s="28"/>
      <c r="CH60" s="28"/>
      <c r="CI60" s="28"/>
      <c r="CJ60" s="3"/>
      <c r="CK60" s="3"/>
      <c r="CL60" s="3"/>
      <c r="CM60" s="3"/>
      <c r="CN60" s="3"/>
      <c r="CO60" s="3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</row>
    <row r="61" spans="1:149" ht="7.5" customHeight="1">
      <c r="B61" s="172" t="s">
        <v>30</v>
      </c>
      <c r="C61" s="173"/>
      <c r="D61" s="174"/>
      <c r="E61" s="172" t="s">
        <v>29</v>
      </c>
      <c r="F61" s="173"/>
      <c r="G61" s="174"/>
      <c r="H61" s="172" t="s">
        <v>30</v>
      </c>
      <c r="I61" s="173"/>
      <c r="J61" s="174"/>
      <c r="K61" s="259"/>
      <c r="L61" s="260"/>
      <c r="M61" s="261"/>
      <c r="N61" s="249" t="str">
        <f>IF(B2=6,D5,IF(B2=5,D4,IF(B2=4,D5,IF(B2=3,"",""))))</f>
        <v/>
      </c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1"/>
      <c r="AF61" s="212" t="s">
        <v>2</v>
      </c>
      <c r="AG61" s="194"/>
      <c r="AH61" s="194"/>
      <c r="AI61" s="194"/>
      <c r="AJ61" s="194"/>
      <c r="AK61" s="194" t="s">
        <v>2</v>
      </c>
      <c r="AL61" s="194"/>
      <c r="AM61" s="194"/>
      <c r="AN61" s="194"/>
      <c r="AO61" s="194"/>
      <c r="AP61" s="194" t="s">
        <v>2</v>
      </c>
      <c r="AQ61" s="194"/>
      <c r="AR61" s="194"/>
      <c r="AS61" s="194"/>
      <c r="AT61" s="194"/>
      <c r="AU61" s="194" t="s">
        <v>2</v>
      </c>
      <c r="AV61" s="194"/>
      <c r="AW61" s="194"/>
      <c r="AX61" s="194"/>
      <c r="AY61" s="194"/>
      <c r="AZ61" s="194" t="s">
        <v>2</v>
      </c>
      <c r="BA61" s="194"/>
      <c r="BB61" s="194"/>
      <c r="BC61" s="194"/>
      <c r="BD61" s="194"/>
      <c r="BE61" s="237" t="str">
        <f>IF(BZ61=""," ",IF(LEFT(BZ61,1)="3",N61,N63))</f>
        <v xml:space="preserve"> </v>
      </c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239"/>
      <c r="BU61" s="182" t="str">
        <f>IF(BZ61="","",VLOOKUP(BZ61,result,2,FALSE))</f>
        <v/>
      </c>
      <c r="BV61" s="183"/>
      <c r="BW61" s="183"/>
      <c r="BX61" s="183"/>
      <c r="BY61" s="184"/>
      <c r="BZ61" s="332"/>
      <c r="CA61" s="333"/>
      <c r="CC61" s="3"/>
      <c r="CD61" s="22">
        <f>IF(BE61=D29,1,0)</f>
        <v>0</v>
      </c>
      <c r="CE61" s="22">
        <f>IF(BE61=D32,1,0)</f>
        <v>0</v>
      </c>
      <c r="CF61" s="22">
        <f>IF(BE61=D35,1,0)</f>
        <v>0</v>
      </c>
      <c r="CG61" s="22">
        <f>IF(BE61=AP29,1,0)</f>
        <v>0</v>
      </c>
      <c r="CH61" s="22">
        <f>IF(BE61=AP32,1,0)</f>
        <v>0</v>
      </c>
      <c r="CI61" s="22">
        <f>IF(BE61=AP35,1,0)</f>
        <v>0</v>
      </c>
      <c r="CJ61" s="3"/>
      <c r="CK61" s="3"/>
      <c r="CL61" s="3"/>
      <c r="CM61" s="3"/>
      <c r="CN61" s="3"/>
      <c r="CO61" s="3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</row>
    <row r="62" spans="1:149" ht="7.5" customHeight="1">
      <c r="B62" s="172"/>
      <c r="C62" s="173"/>
      <c r="D62" s="174"/>
      <c r="E62" s="172"/>
      <c r="F62" s="173"/>
      <c r="G62" s="174"/>
      <c r="H62" s="172"/>
      <c r="I62" s="173"/>
      <c r="J62" s="174"/>
      <c r="K62" s="262"/>
      <c r="L62" s="263"/>
      <c r="M62" s="264"/>
      <c r="N62" s="249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1"/>
      <c r="AF62" s="213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240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2"/>
      <c r="BU62" s="185"/>
      <c r="BV62" s="186"/>
      <c r="BW62" s="186"/>
      <c r="BX62" s="186"/>
      <c r="BY62" s="187"/>
      <c r="BZ62" s="332"/>
      <c r="CA62" s="333"/>
      <c r="CC62" s="3"/>
      <c r="CD62" s="25">
        <f>IF(CD63=D29,1,0)</f>
        <v>0</v>
      </c>
      <c r="CE62" s="25">
        <f>IF(CD63=D32,1,0)</f>
        <v>0</v>
      </c>
      <c r="CF62" s="25">
        <f>IF(CD63=D35,1,0)</f>
        <v>0</v>
      </c>
      <c r="CG62" s="25">
        <f>IF(CD63=AP29,1,0)</f>
        <v>0</v>
      </c>
      <c r="CH62" s="25">
        <f>IF(CD63=AP32,1,0)</f>
        <v>0</v>
      </c>
      <c r="CI62" s="25">
        <f>IF(CD63=AP35,1,0)</f>
        <v>0</v>
      </c>
      <c r="CJ62" s="3"/>
      <c r="CK62" s="3"/>
      <c r="CL62" s="3"/>
      <c r="CM62" s="3"/>
      <c r="CN62" s="3"/>
      <c r="CO62" s="3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</row>
    <row r="63" spans="1:149" ht="7.5" customHeight="1">
      <c r="A63" s="235" t="s">
        <v>55</v>
      </c>
      <c r="B63" s="163" t="s">
        <v>50</v>
      </c>
      <c r="C63" s="164"/>
      <c r="D63" s="165"/>
      <c r="E63" s="163" t="s">
        <v>52</v>
      </c>
      <c r="F63" s="164"/>
      <c r="G63" s="165"/>
      <c r="H63" s="163" t="s">
        <v>50</v>
      </c>
      <c r="I63" s="164"/>
      <c r="J63" s="165"/>
      <c r="K63" s="262"/>
      <c r="L63" s="263"/>
      <c r="M63" s="264"/>
      <c r="N63" s="253" t="str">
        <f>IF(B2=6,D6,IF(B2=5,D7,IF(B2=4,D6,IF(B2=3,"",""))))</f>
        <v/>
      </c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5"/>
      <c r="AF63" s="213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240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2"/>
      <c r="BU63" s="185"/>
      <c r="BV63" s="186"/>
      <c r="BW63" s="186"/>
      <c r="BX63" s="186"/>
      <c r="BY63" s="187"/>
      <c r="BZ63" s="332"/>
      <c r="CA63" s="333"/>
      <c r="CC63" s="3"/>
      <c r="CD63" s="26" t="str">
        <f>IF(BZ61=""," ",IF(LEFT(BZ61,1)="3",N63,N61))</f>
        <v xml:space="preserve"> </v>
      </c>
      <c r="CE63" s="27"/>
      <c r="CF63" s="27"/>
      <c r="CG63" s="27"/>
      <c r="CH63" s="28"/>
      <c r="CI63" s="28"/>
      <c r="CJ63" s="3"/>
      <c r="CK63" s="3"/>
      <c r="CL63" s="3"/>
      <c r="CM63" s="3"/>
      <c r="CN63" s="3"/>
      <c r="CO63" s="3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</row>
    <row r="64" spans="1:149" ht="7.5" customHeight="1">
      <c r="A64" s="236"/>
      <c r="B64" s="169"/>
      <c r="C64" s="170"/>
      <c r="D64" s="171"/>
      <c r="E64" s="169"/>
      <c r="F64" s="170"/>
      <c r="G64" s="171"/>
      <c r="H64" s="169"/>
      <c r="I64" s="170"/>
      <c r="J64" s="171"/>
      <c r="K64" s="265"/>
      <c r="L64" s="266"/>
      <c r="M64" s="267"/>
      <c r="N64" s="256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8"/>
      <c r="AF64" s="214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243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5"/>
      <c r="BU64" s="188"/>
      <c r="BV64" s="189"/>
      <c r="BW64" s="189"/>
      <c r="BX64" s="189"/>
      <c r="BY64" s="190"/>
      <c r="BZ64" s="332"/>
      <c r="CA64" s="333"/>
      <c r="CC64" s="3"/>
      <c r="CD64" s="28"/>
      <c r="CE64" s="28"/>
      <c r="CF64" s="28"/>
      <c r="CG64" s="28"/>
      <c r="CH64" s="28"/>
      <c r="CI64" s="28"/>
      <c r="CJ64" s="3"/>
      <c r="CK64" s="3"/>
      <c r="CL64" s="3"/>
      <c r="CM64" s="3"/>
      <c r="CN64" s="3"/>
      <c r="CO64" s="3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</row>
    <row r="65" spans="1:149" ht="7.5" customHeight="1">
      <c r="B65" s="172" t="s">
        <v>31</v>
      </c>
      <c r="C65" s="173"/>
      <c r="D65" s="174"/>
      <c r="E65" s="172" t="s">
        <v>30</v>
      </c>
      <c r="F65" s="173"/>
      <c r="G65" s="174"/>
      <c r="H65" s="172" t="s">
        <v>28</v>
      </c>
      <c r="I65" s="173"/>
      <c r="J65" s="174"/>
      <c r="K65" s="259"/>
      <c r="L65" s="260"/>
      <c r="M65" s="261"/>
      <c r="N65" s="249" t="str">
        <f>IF(B2=6,D3,IF(B2=5,D5,IF(B2=4,D3,IF(B2=3,"",""))))</f>
        <v/>
      </c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1"/>
      <c r="AF65" s="212" t="s">
        <v>2</v>
      </c>
      <c r="AG65" s="194"/>
      <c r="AH65" s="194"/>
      <c r="AI65" s="194"/>
      <c r="AJ65" s="194"/>
      <c r="AK65" s="194" t="s">
        <v>2</v>
      </c>
      <c r="AL65" s="194"/>
      <c r="AM65" s="194"/>
      <c r="AN65" s="194"/>
      <c r="AO65" s="194"/>
      <c r="AP65" s="194" t="s">
        <v>2</v>
      </c>
      <c r="AQ65" s="194"/>
      <c r="AR65" s="194"/>
      <c r="AS65" s="194"/>
      <c r="AT65" s="194"/>
      <c r="AU65" s="194" t="s">
        <v>2</v>
      </c>
      <c r="AV65" s="194"/>
      <c r="AW65" s="194"/>
      <c r="AX65" s="194"/>
      <c r="AY65" s="194"/>
      <c r="AZ65" s="194" t="s">
        <v>2</v>
      </c>
      <c r="BA65" s="194"/>
      <c r="BB65" s="194"/>
      <c r="BC65" s="194"/>
      <c r="BD65" s="194"/>
      <c r="BE65" s="240" t="str">
        <f>IF(BZ65=""," ",IF(LEFT(BZ65,1)="3",N65,N67))</f>
        <v xml:space="preserve"> </v>
      </c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2"/>
      <c r="BU65" s="185" t="str">
        <f>IF(BZ65="","",VLOOKUP(BZ65,result,2,FALSE))</f>
        <v/>
      </c>
      <c r="BV65" s="186"/>
      <c r="BW65" s="186"/>
      <c r="BX65" s="186"/>
      <c r="BY65" s="187"/>
      <c r="BZ65" s="332"/>
      <c r="CA65" s="333"/>
      <c r="CC65" s="3"/>
      <c r="CD65" s="22">
        <f>IF(BE65=D29,1,0)</f>
        <v>0</v>
      </c>
      <c r="CE65" s="22">
        <f>IF(BE65=D32,1,0)</f>
        <v>0</v>
      </c>
      <c r="CF65" s="22">
        <f>IF(BE65=D35,1,0)</f>
        <v>0</v>
      </c>
      <c r="CG65" s="22">
        <f>IF(BE65=AP29,1,0)</f>
        <v>0</v>
      </c>
      <c r="CH65" s="22">
        <f>IF(BE65=AP32,1,0)</f>
        <v>0</v>
      </c>
      <c r="CI65" s="22">
        <f>IF(BE65=AP35,1,0)</f>
        <v>0</v>
      </c>
      <c r="CJ65" s="3"/>
      <c r="CK65" s="3"/>
      <c r="CL65" s="3"/>
      <c r="CM65" s="3"/>
      <c r="CN65" s="3"/>
      <c r="CO65" s="3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</row>
    <row r="66" spans="1:149" ht="7.5" customHeight="1">
      <c r="B66" s="172"/>
      <c r="C66" s="173"/>
      <c r="D66" s="174"/>
      <c r="E66" s="172"/>
      <c r="F66" s="173"/>
      <c r="G66" s="174"/>
      <c r="H66" s="172"/>
      <c r="I66" s="173"/>
      <c r="J66" s="174"/>
      <c r="K66" s="262"/>
      <c r="L66" s="263"/>
      <c r="M66" s="264"/>
      <c r="N66" s="249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1"/>
      <c r="AF66" s="213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240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2"/>
      <c r="BU66" s="185"/>
      <c r="BV66" s="186"/>
      <c r="BW66" s="186"/>
      <c r="BX66" s="186"/>
      <c r="BY66" s="187"/>
      <c r="BZ66" s="332"/>
      <c r="CA66" s="333"/>
      <c r="CC66" s="3"/>
      <c r="CD66" s="25">
        <f>IF(CD67=D29,1,0)</f>
        <v>0</v>
      </c>
      <c r="CE66" s="25">
        <f>IF(CD67=D32,1,0)</f>
        <v>0</v>
      </c>
      <c r="CF66" s="25">
        <f>IF(CD67=D35,1,0)</f>
        <v>0</v>
      </c>
      <c r="CG66" s="25">
        <f>IF(CD67=AP29,1,0)</f>
        <v>0</v>
      </c>
      <c r="CH66" s="25">
        <f>IF(CD67=AP32,1,0)</f>
        <v>0</v>
      </c>
      <c r="CI66" s="25">
        <f>IF(CD67=AP35,1,0)</f>
        <v>0</v>
      </c>
      <c r="CJ66" s="3"/>
      <c r="CK66" s="3"/>
      <c r="CL66" s="3"/>
      <c r="CM66" s="3"/>
      <c r="CN66" s="3"/>
      <c r="CO66" s="3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</row>
    <row r="67" spans="1:149" ht="7.5" customHeight="1">
      <c r="A67" s="235" t="s">
        <v>55</v>
      </c>
      <c r="B67" s="163" t="s">
        <v>52</v>
      </c>
      <c r="C67" s="164"/>
      <c r="D67" s="165"/>
      <c r="E67" s="163" t="s">
        <v>50</v>
      </c>
      <c r="F67" s="164"/>
      <c r="G67" s="165"/>
      <c r="H67" s="163" t="s">
        <v>52</v>
      </c>
      <c r="I67" s="164"/>
      <c r="J67" s="165"/>
      <c r="K67" s="262"/>
      <c r="L67" s="263"/>
      <c r="M67" s="264"/>
      <c r="N67" s="253" t="str">
        <f>IF(B2=6,D8,IF(B2=5,D6,IF(B2=4,D4,IF(B2=3,"",""))))</f>
        <v/>
      </c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5"/>
      <c r="AF67" s="213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240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2"/>
      <c r="BU67" s="185"/>
      <c r="BV67" s="186"/>
      <c r="BW67" s="186"/>
      <c r="BX67" s="186"/>
      <c r="BY67" s="187"/>
      <c r="BZ67" s="332"/>
      <c r="CA67" s="333"/>
      <c r="CC67" s="3"/>
      <c r="CD67" s="26" t="str">
        <f>IF(BZ65=""," ",IF(LEFT(BZ65,1)="3",N67,N65))</f>
        <v xml:space="preserve"> </v>
      </c>
      <c r="CE67" s="27"/>
      <c r="CF67" s="27"/>
      <c r="CG67" s="27"/>
      <c r="CH67" s="28"/>
      <c r="CI67" s="28"/>
      <c r="CJ67" s="3"/>
      <c r="CK67" s="3"/>
      <c r="CL67" s="3"/>
      <c r="CM67" s="3"/>
      <c r="CN67" s="3"/>
      <c r="CO67" s="3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</row>
    <row r="68" spans="1:149" ht="7.5" customHeight="1">
      <c r="A68" s="236"/>
      <c r="B68" s="166"/>
      <c r="C68" s="167"/>
      <c r="D68" s="168"/>
      <c r="E68" s="166"/>
      <c r="F68" s="167"/>
      <c r="G68" s="168"/>
      <c r="H68" s="166"/>
      <c r="I68" s="167"/>
      <c r="J68" s="168"/>
      <c r="K68" s="265"/>
      <c r="L68" s="266"/>
      <c r="M68" s="267"/>
      <c r="N68" s="338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40"/>
      <c r="AF68" s="213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243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5"/>
      <c r="BU68" s="185"/>
      <c r="BV68" s="186"/>
      <c r="BW68" s="186"/>
      <c r="BX68" s="186"/>
      <c r="BY68" s="187"/>
      <c r="BZ68" s="332"/>
      <c r="CA68" s="333"/>
      <c r="CC68" s="3"/>
      <c r="CD68" s="28"/>
      <c r="CE68" s="28"/>
      <c r="CF68" s="28"/>
      <c r="CG68" s="28"/>
      <c r="CH68" s="28"/>
      <c r="CI68" s="28"/>
      <c r="CJ68" s="3"/>
      <c r="CK68" s="3"/>
      <c r="CL68" s="3"/>
      <c r="CM68" s="3"/>
      <c r="CN68" s="3"/>
      <c r="CO68" s="3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</row>
    <row r="69" spans="1:149" ht="7.5" customHeight="1">
      <c r="B69" s="172" t="s">
        <v>27</v>
      </c>
      <c r="C69" s="173"/>
      <c r="D69" s="174"/>
      <c r="E69" s="172" t="s">
        <v>32</v>
      </c>
      <c r="F69" s="173"/>
      <c r="G69" s="174"/>
      <c r="H69" s="271"/>
      <c r="I69" s="272"/>
      <c r="J69" s="273"/>
      <c r="K69" s="259"/>
      <c r="L69" s="260"/>
      <c r="M69" s="261"/>
      <c r="N69" s="249" t="str">
        <f>IF(B2=6,D4,IF(B2=5,D3,IF(B2=4,"",IF(B2=3,"",""))))</f>
        <v/>
      </c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1"/>
      <c r="AF69" s="252" t="s">
        <v>2</v>
      </c>
      <c r="AG69" s="211"/>
      <c r="AH69" s="211"/>
      <c r="AI69" s="211"/>
      <c r="AJ69" s="211"/>
      <c r="AK69" s="211" t="s">
        <v>2</v>
      </c>
      <c r="AL69" s="211"/>
      <c r="AM69" s="211"/>
      <c r="AN69" s="211"/>
      <c r="AO69" s="211"/>
      <c r="AP69" s="211" t="s">
        <v>2</v>
      </c>
      <c r="AQ69" s="211"/>
      <c r="AR69" s="211"/>
      <c r="AS69" s="211"/>
      <c r="AT69" s="211"/>
      <c r="AU69" s="211" t="s">
        <v>2</v>
      </c>
      <c r="AV69" s="211"/>
      <c r="AW69" s="211"/>
      <c r="AX69" s="211"/>
      <c r="AY69" s="211"/>
      <c r="AZ69" s="211" t="s">
        <v>2</v>
      </c>
      <c r="BA69" s="211"/>
      <c r="BB69" s="211"/>
      <c r="BC69" s="211"/>
      <c r="BD69" s="211"/>
      <c r="BE69" s="246" t="str">
        <f>IF(BZ69=""," ",IF(LEFT(BZ69,1)="3",N69,N71))</f>
        <v xml:space="preserve"> </v>
      </c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8"/>
      <c r="BU69" s="191" t="str">
        <f>IF(BZ69="","",VLOOKUP(BZ69,result,2,FALSE))</f>
        <v/>
      </c>
      <c r="BV69" s="192"/>
      <c r="BW69" s="192"/>
      <c r="BX69" s="192"/>
      <c r="BY69" s="193"/>
      <c r="BZ69" s="332"/>
      <c r="CA69" s="333"/>
      <c r="CC69" s="3"/>
      <c r="CD69" s="22">
        <f>IF(BE69=D29,1,0)</f>
        <v>0</v>
      </c>
      <c r="CE69" s="22">
        <f>IF(BE69=D32,1,0)</f>
        <v>0</v>
      </c>
      <c r="CF69" s="22">
        <f>IF(BE69=D35,1,0)</f>
        <v>0</v>
      </c>
      <c r="CG69" s="22">
        <f>IF(BE69=AP29,1,0)</f>
        <v>0</v>
      </c>
      <c r="CH69" s="22">
        <f>IF(BE69=AP32,1,0)</f>
        <v>0</v>
      </c>
      <c r="CI69" s="22">
        <f>IF(BE69=AP35,1,0)</f>
        <v>0</v>
      </c>
      <c r="CJ69" s="3"/>
      <c r="CK69" s="3"/>
      <c r="CL69" s="3"/>
      <c r="CM69" s="3"/>
      <c r="CN69" s="3"/>
      <c r="CO69" s="3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</row>
    <row r="70" spans="1:149" ht="7.5" customHeight="1">
      <c r="B70" s="172"/>
      <c r="C70" s="173"/>
      <c r="D70" s="174"/>
      <c r="E70" s="172"/>
      <c r="F70" s="173"/>
      <c r="G70" s="174"/>
      <c r="H70" s="262"/>
      <c r="I70" s="263"/>
      <c r="J70" s="269"/>
      <c r="K70" s="262"/>
      <c r="L70" s="263"/>
      <c r="M70" s="264"/>
      <c r="N70" s="249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1"/>
      <c r="AF70" s="213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240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2"/>
      <c r="BU70" s="185"/>
      <c r="BV70" s="186"/>
      <c r="BW70" s="186"/>
      <c r="BX70" s="186"/>
      <c r="BY70" s="187"/>
      <c r="BZ70" s="332"/>
      <c r="CA70" s="333"/>
      <c r="CC70" s="3"/>
      <c r="CD70" s="25">
        <f>IF(CD71=D29,1,0)</f>
        <v>0</v>
      </c>
      <c r="CE70" s="25">
        <f>IF(CD71=D32,1,0)</f>
        <v>0</v>
      </c>
      <c r="CF70" s="25">
        <f>IF(CD71=D35,1,0)</f>
        <v>0</v>
      </c>
      <c r="CG70" s="25">
        <f>IF(CD71=AP29,1,0)</f>
        <v>0</v>
      </c>
      <c r="CH70" s="25">
        <f>IF(CD71=AP32,1,0)</f>
        <v>0</v>
      </c>
      <c r="CI70" s="25">
        <f>IF(CD71=AP35,1,0)</f>
        <v>0</v>
      </c>
      <c r="CJ70" s="3"/>
      <c r="CK70" s="3"/>
      <c r="CL70" s="3"/>
      <c r="CM70" s="3"/>
      <c r="CN70" s="3"/>
      <c r="CO70" s="3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</row>
    <row r="71" spans="1:149" ht="7.5" customHeight="1">
      <c r="A71" s="235" t="s">
        <v>55</v>
      </c>
      <c r="B71" s="163" t="s">
        <v>49</v>
      </c>
      <c r="C71" s="164"/>
      <c r="D71" s="165"/>
      <c r="E71" s="163" t="s">
        <v>47</v>
      </c>
      <c r="F71" s="164"/>
      <c r="G71" s="165"/>
      <c r="H71" s="262"/>
      <c r="I71" s="263"/>
      <c r="J71" s="269"/>
      <c r="K71" s="262"/>
      <c r="L71" s="263"/>
      <c r="M71" s="264"/>
      <c r="N71" s="253" t="str">
        <f>IF(B2=6,D6,IF(B2=5,D7,IF(B2=4,"",IF(B2=3,"",""))))</f>
        <v/>
      </c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5"/>
      <c r="AF71" s="213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240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2"/>
      <c r="BU71" s="185"/>
      <c r="BV71" s="186"/>
      <c r="BW71" s="186"/>
      <c r="BX71" s="186"/>
      <c r="BY71" s="187"/>
      <c r="BZ71" s="332"/>
      <c r="CA71" s="333"/>
      <c r="CC71" s="3"/>
      <c r="CD71" s="26" t="str">
        <f>IF(BZ69=""," ",IF(LEFT(BZ69,1)="3",N71,N69))</f>
        <v xml:space="preserve"> </v>
      </c>
      <c r="CE71" s="27"/>
      <c r="CF71" s="27"/>
      <c r="CG71" s="27"/>
      <c r="CH71" s="28"/>
      <c r="CI71" s="28"/>
      <c r="CJ71" s="3"/>
      <c r="CK71" s="3"/>
      <c r="CL71" s="3"/>
      <c r="CM71" s="3"/>
      <c r="CN71" s="3"/>
      <c r="CO71" s="3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</row>
    <row r="72" spans="1:149" ht="7.5" customHeight="1">
      <c r="A72" s="236"/>
      <c r="B72" s="169"/>
      <c r="C72" s="170"/>
      <c r="D72" s="171"/>
      <c r="E72" s="169"/>
      <c r="F72" s="170"/>
      <c r="G72" s="171"/>
      <c r="H72" s="265"/>
      <c r="I72" s="266"/>
      <c r="J72" s="270"/>
      <c r="K72" s="265"/>
      <c r="L72" s="266"/>
      <c r="M72" s="267"/>
      <c r="N72" s="256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8"/>
      <c r="AF72" s="214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243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5"/>
      <c r="BU72" s="185"/>
      <c r="BV72" s="186"/>
      <c r="BW72" s="186"/>
      <c r="BX72" s="186"/>
      <c r="BY72" s="187"/>
      <c r="BZ72" s="332"/>
      <c r="CA72" s="333"/>
      <c r="CC72" s="3"/>
      <c r="CD72" s="28"/>
      <c r="CE72" s="28"/>
      <c r="CF72" s="28"/>
      <c r="CG72" s="28"/>
      <c r="CH72" s="28"/>
      <c r="CI72" s="28"/>
      <c r="CJ72" s="3"/>
      <c r="CK72" s="3"/>
      <c r="CL72" s="3"/>
      <c r="CM72" s="3"/>
      <c r="CN72" s="3"/>
      <c r="CO72" s="3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</row>
    <row r="73" spans="1:149" ht="7.5" customHeight="1">
      <c r="A73" s="29"/>
      <c r="B73" s="172" t="s">
        <v>33</v>
      </c>
      <c r="C73" s="173"/>
      <c r="D73" s="174"/>
      <c r="E73" s="172" t="s">
        <v>27</v>
      </c>
      <c r="F73" s="173"/>
      <c r="G73" s="174"/>
      <c r="H73" s="259"/>
      <c r="I73" s="260"/>
      <c r="J73" s="268"/>
      <c r="K73" s="259"/>
      <c r="L73" s="260"/>
      <c r="M73" s="261"/>
      <c r="N73" s="249" t="str">
        <f>IF(B2=6,D7,IF(B2=5,D4,IF(B2=4,"",IF(B2=3,"",""))))</f>
        <v/>
      </c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1"/>
      <c r="AF73" s="212" t="s">
        <v>2</v>
      </c>
      <c r="AG73" s="194"/>
      <c r="AH73" s="194"/>
      <c r="AI73" s="194"/>
      <c r="AJ73" s="194"/>
      <c r="AK73" s="194" t="s">
        <v>2</v>
      </c>
      <c r="AL73" s="194"/>
      <c r="AM73" s="194"/>
      <c r="AN73" s="194"/>
      <c r="AO73" s="194"/>
      <c r="AP73" s="194" t="s">
        <v>2</v>
      </c>
      <c r="AQ73" s="194"/>
      <c r="AR73" s="194"/>
      <c r="AS73" s="194"/>
      <c r="AT73" s="194"/>
      <c r="AU73" s="194" t="s">
        <v>2</v>
      </c>
      <c r="AV73" s="194"/>
      <c r="AW73" s="194"/>
      <c r="AX73" s="194"/>
      <c r="AY73" s="194"/>
      <c r="AZ73" s="194" t="s">
        <v>2</v>
      </c>
      <c r="BA73" s="194"/>
      <c r="BB73" s="194"/>
      <c r="BC73" s="194"/>
      <c r="BD73" s="194"/>
      <c r="BE73" s="237" t="str">
        <f>IF(BZ73=""," ",IF(LEFT(BZ73,1)="3",N73,N75))</f>
        <v xml:space="preserve"> </v>
      </c>
      <c r="BF73" s="238"/>
      <c r="BG73" s="238"/>
      <c r="BH73" s="238"/>
      <c r="BI73" s="238"/>
      <c r="BJ73" s="238"/>
      <c r="BK73" s="238"/>
      <c r="BL73" s="238"/>
      <c r="BM73" s="238"/>
      <c r="BN73" s="238"/>
      <c r="BO73" s="238"/>
      <c r="BP73" s="238"/>
      <c r="BQ73" s="238"/>
      <c r="BR73" s="238"/>
      <c r="BS73" s="238"/>
      <c r="BT73" s="239"/>
      <c r="BU73" s="182" t="str">
        <f>IF(BZ73="","",VLOOKUP(BZ73,result,2,FALSE))</f>
        <v/>
      </c>
      <c r="BV73" s="183"/>
      <c r="BW73" s="183"/>
      <c r="BX73" s="183"/>
      <c r="BY73" s="184"/>
      <c r="BZ73" s="332"/>
      <c r="CA73" s="333"/>
      <c r="CC73" s="3"/>
      <c r="CD73" s="22">
        <f>IF(BE73=D29,1,0)</f>
        <v>0</v>
      </c>
      <c r="CE73" s="22">
        <f>IF(BE73=D32,1,0)</f>
        <v>0</v>
      </c>
      <c r="CF73" s="22">
        <f>IF(BE73=D35,1,0)</f>
        <v>0</v>
      </c>
      <c r="CG73" s="22">
        <f>IF(BE73=AP29,1,0)</f>
        <v>0</v>
      </c>
      <c r="CH73" s="22">
        <f>IF(BE73=AP32,1,0)</f>
        <v>0</v>
      </c>
      <c r="CI73" s="22">
        <f>IF(BE73=AP35,1,0)</f>
        <v>0</v>
      </c>
      <c r="CJ73" s="3"/>
      <c r="CK73" s="3"/>
      <c r="CL73" s="3"/>
      <c r="CM73" s="3"/>
      <c r="CN73" s="3"/>
      <c r="CO73" s="3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</row>
    <row r="74" spans="1:149" ht="7.5" customHeight="1">
      <c r="B74" s="172"/>
      <c r="C74" s="173"/>
      <c r="D74" s="174"/>
      <c r="E74" s="172"/>
      <c r="F74" s="173"/>
      <c r="G74" s="174"/>
      <c r="H74" s="262"/>
      <c r="I74" s="263"/>
      <c r="J74" s="269"/>
      <c r="K74" s="262"/>
      <c r="L74" s="263"/>
      <c r="M74" s="264"/>
      <c r="N74" s="249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1"/>
      <c r="AF74" s="213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240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2"/>
      <c r="BU74" s="185"/>
      <c r="BV74" s="186"/>
      <c r="BW74" s="186"/>
      <c r="BX74" s="186"/>
      <c r="BY74" s="187"/>
      <c r="BZ74" s="332"/>
      <c r="CA74" s="333"/>
      <c r="CC74" s="3"/>
      <c r="CD74" s="25">
        <f>IF(CD75=D29,1,0)</f>
        <v>0</v>
      </c>
      <c r="CE74" s="25">
        <f>IF(CD75=D32,1,0)</f>
        <v>0</v>
      </c>
      <c r="CF74" s="25">
        <f>IF(CD75=D35,1,0)</f>
        <v>0</v>
      </c>
      <c r="CG74" s="25">
        <f>IF(CD75=AP29,1,0)</f>
        <v>0</v>
      </c>
      <c r="CH74" s="25">
        <f>IF(CD75=AP32,1,0)</f>
        <v>0</v>
      </c>
      <c r="CI74" s="25">
        <f>IF(CD75=AP35,1,0)</f>
        <v>0</v>
      </c>
      <c r="CJ74" s="3"/>
      <c r="CK74" s="3"/>
      <c r="CL74" s="3"/>
      <c r="CM74" s="3"/>
      <c r="CN74" s="3"/>
      <c r="CO74" s="3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</row>
    <row r="75" spans="1:149" ht="7.5" customHeight="1">
      <c r="A75" s="235" t="s">
        <v>55</v>
      </c>
      <c r="B75" s="163" t="s">
        <v>47</v>
      </c>
      <c r="C75" s="164"/>
      <c r="D75" s="165"/>
      <c r="E75" s="163" t="s">
        <v>52</v>
      </c>
      <c r="F75" s="164"/>
      <c r="G75" s="165"/>
      <c r="H75" s="262"/>
      <c r="I75" s="263"/>
      <c r="J75" s="269"/>
      <c r="K75" s="262"/>
      <c r="L75" s="263"/>
      <c r="M75" s="264"/>
      <c r="N75" s="253" t="str">
        <f>IF(B2=6,D8,IF(B2=5,D6,IF(B2=4,"",IF(B2=3,"",""))))</f>
        <v/>
      </c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5"/>
      <c r="AF75" s="213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240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2"/>
      <c r="BU75" s="185"/>
      <c r="BV75" s="186"/>
      <c r="BW75" s="186"/>
      <c r="BX75" s="186"/>
      <c r="BY75" s="187"/>
      <c r="BZ75" s="332"/>
      <c r="CA75" s="333"/>
      <c r="CC75" s="3"/>
      <c r="CD75" s="26" t="str">
        <f>IF(BZ73=""," ",IF(LEFT(BZ73,1)="3",N75,N73))</f>
        <v xml:space="preserve"> </v>
      </c>
      <c r="CE75" s="27"/>
      <c r="CF75" s="27"/>
      <c r="CG75" s="27"/>
      <c r="CH75" s="28"/>
      <c r="CI75" s="28"/>
      <c r="CJ75" s="3"/>
      <c r="CK75" s="3"/>
      <c r="CL75" s="3"/>
      <c r="CM75" s="3"/>
      <c r="CN75" s="3"/>
      <c r="CO75" s="3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</row>
    <row r="76" spans="1:149" ht="7.5" customHeight="1">
      <c r="A76" s="236"/>
      <c r="B76" s="169"/>
      <c r="C76" s="170"/>
      <c r="D76" s="171"/>
      <c r="E76" s="169"/>
      <c r="F76" s="170"/>
      <c r="G76" s="171"/>
      <c r="H76" s="265"/>
      <c r="I76" s="266"/>
      <c r="J76" s="270"/>
      <c r="K76" s="265"/>
      <c r="L76" s="266"/>
      <c r="M76" s="267"/>
      <c r="N76" s="256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8"/>
      <c r="AF76" s="214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243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5"/>
      <c r="BU76" s="188"/>
      <c r="BV76" s="189"/>
      <c r="BW76" s="189"/>
      <c r="BX76" s="189"/>
      <c r="BY76" s="190"/>
      <c r="BZ76" s="332"/>
      <c r="CA76" s="333"/>
      <c r="CC76" s="3"/>
      <c r="CD76" s="28"/>
      <c r="CE76" s="28"/>
      <c r="CF76" s="28"/>
      <c r="CG76" s="28"/>
      <c r="CH76" s="28"/>
      <c r="CI76" s="28"/>
      <c r="CJ76" s="3"/>
      <c r="CK76" s="3"/>
      <c r="CL76" s="3"/>
      <c r="CM76" s="3"/>
      <c r="CN76" s="3"/>
      <c r="CO76" s="3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</row>
    <row r="77" spans="1:149" ht="7.5" customHeight="1">
      <c r="B77" s="172" t="s">
        <v>24</v>
      </c>
      <c r="C77" s="173"/>
      <c r="D77" s="174"/>
      <c r="E77" s="172" t="s">
        <v>21</v>
      </c>
      <c r="F77" s="173"/>
      <c r="G77" s="174"/>
      <c r="H77" s="259"/>
      <c r="I77" s="260"/>
      <c r="J77" s="268"/>
      <c r="K77" s="259"/>
      <c r="L77" s="260"/>
      <c r="M77" s="261"/>
      <c r="N77" s="249" t="str">
        <f>IF(B2=6,D3,IF(B2=5,D5,IF(B2=4,"",IF(B2=3,"",""))))</f>
        <v/>
      </c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1"/>
      <c r="AF77" s="212" t="s">
        <v>2</v>
      </c>
      <c r="AG77" s="194"/>
      <c r="AH77" s="194"/>
      <c r="AI77" s="194"/>
      <c r="AJ77" s="194"/>
      <c r="AK77" s="194" t="s">
        <v>2</v>
      </c>
      <c r="AL77" s="194"/>
      <c r="AM77" s="194"/>
      <c r="AN77" s="194"/>
      <c r="AO77" s="194"/>
      <c r="AP77" s="194" t="s">
        <v>2</v>
      </c>
      <c r="AQ77" s="194"/>
      <c r="AR77" s="194"/>
      <c r="AS77" s="194"/>
      <c r="AT77" s="194"/>
      <c r="AU77" s="194" t="s">
        <v>2</v>
      </c>
      <c r="AV77" s="194"/>
      <c r="AW77" s="194"/>
      <c r="AX77" s="194"/>
      <c r="AY77" s="194"/>
      <c r="AZ77" s="194" t="s">
        <v>2</v>
      </c>
      <c r="BA77" s="194"/>
      <c r="BB77" s="194"/>
      <c r="BC77" s="194"/>
      <c r="BD77" s="194"/>
      <c r="BE77" s="237" t="str">
        <f>IF(BZ77=""," ",IF(LEFT(BZ77,1)="3",N77,N79))</f>
        <v xml:space="preserve"> </v>
      </c>
      <c r="BF77" s="238"/>
      <c r="BG77" s="238"/>
      <c r="BH77" s="238"/>
      <c r="BI77" s="238"/>
      <c r="BJ77" s="238"/>
      <c r="BK77" s="238"/>
      <c r="BL77" s="238"/>
      <c r="BM77" s="238"/>
      <c r="BN77" s="238"/>
      <c r="BO77" s="238"/>
      <c r="BP77" s="238"/>
      <c r="BQ77" s="238"/>
      <c r="BR77" s="238"/>
      <c r="BS77" s="238"/>
      <c r="BT77" s="239"/>
      <c r="BU77" s="182" t="str">
        <f>IF(BZ77="","",VLOOKUP(BZ77,result,2,FALSE))</f>
        <v/>
      </c>
      <c r="BV77" s="183"/>
      <c r="BW77" s="183"/>
      <c r="BX77" s="183"/>
      <c r="BY77" s="184"/>
      <c r="BZ77" s="332"/>
      <c r="CA77" s="333"/>
      <c r="CC77" s="3"/>
      <c r="CD77" s="22">
        <f>IF(BE77=D29,1,0)</f>
        <v>0</v>
      </c>
      <c r="CE77" s="22">
        <f>IF(BE77=D32,1,0)</f>
        <v>0</v>
      </c>
      <c r="CF77" s="22">
        <f>IF(BE77=D35,1,0)</f>
        <v>0</v>
      </c>
      <c r="CG77" s="22">
        <f>IF(BE77=AP29,1,0)</f>
        <v>0</v>
      </c>
      <c r="CH77" s="22">
        <f>IF(BE77=AP32,1,0)</f>
        <v>0</v>
      </c>
      <c r="CI77" s="22">
        <f>IF(BE77=AP35,1,0)</f>
        <v>0</v>
      </c>
      <c r="CJ77" s="3"/>
      <c r="CK77" s="3"/>
      <c r="CL77" s="3"/>
      <c r="CM77" s="3"/>
      <c r="CN77" s="3"/>
      <c r="CO77" s="3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</row>
    <row r="78" spans="1:149" ht="7.5" customHeight="1">
      <c r="B78" s="172"/>
      <c r="C78" s="173"/>
      <c r="D78" s="174"/>
      <c r="E78" s="172"/>
      <c r="F78" s="173"/>
      <c r="G78" s="174"/>
      <c r="H78" s="262"/>
      <c r="I78" s="263"/>
      <c r="J78" s="269"/>
      <c r="K78" s="262"/>
      <c r="L78" s="263"/>
      <c r="M78" s="264"/>
      <c r="N78" s="249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1"/>
      <c r="AF78" s="213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240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2"/>
      <c r="BU78" s="185"/>
      <c r="BV78" s="186"/>
      <c r="BW78" s="186"/>
      <c r="BX78" s="186"/>
      <c r="BY78" s="187"/>
      <c r="BZ78" s="332"/>
      <c r="CA78" s="333"/>
      <c r="CC78" s="3"/>
      <c r="CD78" s="25">
        <f>IF(CD79=D29,1,0)</f>
        <v>0</v>
      </c>
      <c r="CE78" s="25">
        <f>IF(CD79=D32,1,0)</f>
        <v>0</v>
      </c>
      <c r="CF78" s="25">
        <f>IF(CD79=D35,1,0)</f>
        <v>0</v>
      </c>
      <c r="CG78" s="25">
        <f>IF(CD79=AP29,1,0)</f>
        <v>0</v>
      </c>
      <c r="CH78" s="25">
        <f>IF(CD79=AP32,1,0)</f>
        <v>0</v>
      </c>
      <c r="CI78" s="25">
        <f>IF(CD79=AP35,1,0)</f>
        <v>0</v>
      </c>
      <c r="CJ78" s="3"/>
      <c r="CK78" s="3"/>
      <c r="CL78" s="3"/>
      <c r="CM78" s="3"/>
      <c r="CN78" s="3"/>
      <c r="CO78" s="3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</row>
    <row r="79" spans="1:149" ht="7.5" customHeight="1">
      <c r="A79" s="235" t="s">
        <v>55</v>
      </c>
      <c r="B79" s="163" t="s">
        <v>50</v>
      </c>
      <c r="C79" s="164"/>
      <c r="D79" s="165"/>
      <c r="E79" s="163" t="s">
        <v>49</v>
      </c>
      <c r="F79" s="164"/>
      <c r="G79" s="165"/>
      <c r="H79" s="262"/>
      <c r="I79" s="263"/>
      <c r="J79" s="269"/>
      <c r="K79" s="262"/>
      <c r="L79" s="263"/>
      <c r="M79" s="264"/>
      <c r="N79" s="253" t="str">
        <f>IF(B2=6,D5,IF(B2=5,D7,IF(B2=4,"",IF(B2=3,"",""))))</f>
        <v/>
      </c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5"/>
      <c r="AF79" s="213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240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2"/>
      <c r="BU79" s="185"/>
      <c r="BV79" s="186"/>
      <c r="BW79" s="186"/>
      <c r="BX79" s="186"/>
      <c r="BY79" s="187"/>
      <c r="BZ79" s="332"/>
      <c r="CA79" s="333"/>
      <c r="CC79" s="3"/>
      <c r="CD79" s="26" t="str">
        <f>IF(BZ77=""," ",IF(LEFT(BZ77,1)="3",N79,N77))</f>
        <v xml:space="preserve"> </v>
      </c>
      <c r="CE79" s="27"/>
      <c r="CF79" s="27"/>
      <c r="CG79" s="27"/>
      <c r="CH79" s="28"/>
      <c r="CI79" s="28"/>
      <c r="CJ79" s="3"/>
      <c r="CK79" s="3"/>
      <c r="CL79" s="3"/>
      <c r="CM79" s="3"/>
      <c r="CN79" s="3"/>
      <c r="CO79" s="3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</row>
    <row r="80" spans="1:149" ht="7.5" customHeight="1">
      <c r="A80" s="236"/>
      <c r="B80" s="169"/>
      <c r="C80" s="170"/>
      <c r="D80" s="171"/>
      <c r="E80" s="169"/>
      <c r="F80" s="170"/>
      <c r="G80" s="171"/>
      <c r="H80" s="265"/>
      <c r="I80" s="266"/>
      <c r="J80" s="270"/>
      <c r="K80" s="265"/>
      <c r="L80" s="266"/>
      <c r="M80" s="267"/>
      <c r="N80" s="256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8"/>
      <c r="AF80" s="214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243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5"/>
      <c r="BU80" s="188"/>
      <c r="BV80" s="189"/>
      <c r="BW80" s="189"/>
      <c r="BX80" s="189"/>
      <c r="BY80" s="190"/>
      <c r="BZ80" s="332"/>
      <c r="CA80" s="333"/>
      <c r="CC80" s="3"/>
      <c r="CD80" s="28"/>
      <c r="CE80" s="28"/>
      <c r="CF80" s="28"/>
      <c r="CG80" s="28"/>
      <c r="CH80" s="28"/>
      <c r="CI80" s="28"/>
      <c r="CJ80" s="3"/>
      <c r="CK80" s="3"/>
      <c r="CL80" s="3"/>
      <c r="CM80" s="3"/>
      <c r="CN80" s="3"/>
      <c r="CO80" s="3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</row>
    <row r="81" spans="1:149" ht="7.5" customHeight="1">
      <c r="B81" s="172" t="s">
        <v>34</v>
      </c>
      <c r="C81" s="173"/>
      <c r="D81" s="174"/>
      <c r="E81" s="172" t="s">
        <v>28</v>
      </c>
      <c r="F81" s="173"/>
      <c r="G81" s="174"/>
      <c r="H81" s="259"/>
      <c r="I81" s="260"/>
      <c r="J81" s="268"/>
      <c r="K81" s="259"/>
      <c r="L81" s="260"/>
      <c r="M81" s="261"/>
      <c r="N81" s="249" t="str">
        <f>IF(B2=6,D6,IF(B2=5,D3,IF(B2=4,"",IF(B2=3,"",""))))</f>
        <v/>
      </c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1"/>
      <c r="AF81" s="212" t="s">
        <v>2</v>
      </c>
      <c r="AG81" s="194"/>
      <c r="AH81" s="194"/>
      <c r="AI81" s="194"/>
      <c r="AJ81" s="194"/>
      <c r="AK81" s="194" t="s">
        <v>2</v>
      </c>
      <c r="AL81" s="194"/>
      <c r="AM81" s="194"/>
      <c r="AN81" s="194"/>
      <c r="AO81" s="194"/>
      <c r="AP81" s="194" t="s">
        <v>2</v>
      </c>
      <c r="AQ81" s="194"/>
      <c r="AR81" s="194"/>
      <c r="AS81" s="194"/>
      <c r="AT81" s="194"/>
      <c r="AU81" s="194" t="s">
        <v>2</v>
      </c>
      <c r="AV81" s="194"/>
      <c r="AW81" s="194"/>
      <c r="AX81" s="194"/>
      <c r="AY81" s="194"/>
      <c r="AZ81" s="194" t="s">
        <v>2</v>
      </c>
      <c r="BA81" s="194"/>
      <c r="BB81" s="194"/>
      <c r="BC81" s="194"/>
      <c r="BD81" s="194"/>
      <c r="BE81" s="240" t="str">
        <f>IF(BZ81=""," ",IF(LEFT(BZ81,1)="3",N81,N83))</f>
        <v xml:space="preserve"> </v>
      </c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2"/>
      <c r="BU81" s="185" t="str">
        <f>IF(BZ81="","",VLOOKUP(BZ81,result,2,FALSE))</f>
        <v/>
      </c>
      <c r="BV81" s="186"/>
      <c r="BW81" s="186"/>
      <c r="BX81" s="186"/>
      <c r="BY81" s="187"/>
      <c r="BZ81" s="332"/>
      <c r="CA81" s="333"/>
      <c r="CC81" s="3"/>
      <c r="CD81" s="22">
        <f>IF(BE81=D29,1,0)</f>
        <v>0</v>
      </c>
      <c r="CE81" s="22">
        <f>IF(BE81=D32,1,0)</f>
        <v>0</v>
      </c>
      <c r="CF81" s="22">
        <f>IF(BE81=D35,1,0)</f>
        <v>0</v>
      </c>
      <c r="CG81" s="22">
        <f>IF(BE81=AP29,1,0)</f>
        <v>0</v>
      </c>
      <c r="CH81" s="22">
        <f>IF(BE81=AP32,1,0)</f>
        <v>0</v>
      </c>
      <c r="CI81" s="22">
        <f>IF(BE81=AP35,1,0)</f>
        <v>0</v>
      </c>
      <c r="CJ81" s="3"/>
      <c r="CK81" s="3"/>
      <c r="CL81" s="3"/>
      <c r="CM81" s="3"/>
      <c r="CN81" s="3"/>
      <c r="CO81" s="3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</row>
    <row r="82" spans="1:149" ht="7.5" customHeight="1">
      <c r="B82" s="172"/>
      <c r="C82" s="173"/>
      <c r="D82" s="174"/>
      <c r="E82" s="172"/>
      <c r="F82" s="173"/>
      <c r="G82" s="174"/>
      <c r="H82" s="262"/>
      <c r="I82" s="263"/>
      <c r="J82" s="269"/>
      <c r="K82" s="262"/>
      <c r="L82" s="263"/>
      <c r="M82" s="264"/>
      <c r="N82" s="249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1"/>
      <c r="AF82" s="213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240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2"/>
      <c r="BU82" s="185"/>
      <c r="BV82" s="186"/>
      <c r="BW82" s="186"/>
      <c r="BX82" s="186"/>
      <c r="BY82" s="187"/>
      <c r="BZ82" s="332"/>
      <c r="CA82" s="333"/>
      <c r="CC82" s="3"/>
      <c r="CD82" s="25">
        <f>IF(CD83=D29,1,0)</f>
        <v>0</v>
      </c>
      <c r="CE82" s="25">
        <f>IF(CD83=D32,1,0)</f>
        <v>0</v>
      </c>
      <c r="CF82" s="25">
        <f>IF(CD83=D35,1,0)</f>
        <v>0</v>
      </c>
      <c r="CG82" s="25">
        <f>IF(CD83=AP29,1,0)</f>
        <v>0</v>
      </c>
      <c r="CH82" s="25">
        <f>IF(CD83=AP32,1,0)</f>
        <v>0</v>
      </c>
      <c r="CI82" s="25">
        <f>IF(CD83=AP35,1,0)</f>
        <v>0</v>
      </c>
      <c r="CJ82" s="3"/>
      <c r="CK82" s="3"/>
      <c r="CL82" s="3"/>
      <c r="CM82" s="3"/>
      <c r="CN82" s="3"/>
      <c r="CO82" s="3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</row>
    <row r="83" spans="1:149" ht="7.5" customHeight="1">
      <c r="A83" s="235" t="s">
        <v>55</v>
      </c>
      <c r="B83" s="163" t="s">
        <v>48</v>
      </c>
      <c r="C83" s="164"/>
      <c r="D83" s="165"/>
      <c r="E83" s="163" t="s">
        <v>48</v>
      </c>
      <c r="F83" s="164"/>
      <c r="G83" s="165"/>
      <c r="H83" s="262"/>
      <c r="I83" s="263"/>
      <c r="J83" s="269"/>
      <c r="K83" s="262"/>
      <c r="L83" s="263"/>
      <c r="M83" s="264"/>
      <c r="N83" s="253" t="str">
        <f>IF(B2=6,D8,IF(B2=5,D4,IF(B2=4,"",IF(B2=3,"",""))))</f>
        <v/>
      </c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5"/>
      <c r="AF83" s="213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240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2"/>
      <c r="BU83" s="185"/>
      <c r="BV83" s="186"/>
      <c r="BW83" s="186"/>
      <c r="BX83" s="186"/>
      <c r="BY83" s="187"/>
      <c r="BZ83" s="332"/>
      <c r="CA83" s="333"/>
      <c r="CC83" s="3"/>
      <c r="CD83" s="26" t="str">
        <f>IF(BZ81=""," ",IF(LEFT(BZ81,1)="3",N83,N81))</f>
        <v xml:space="preserve"> </v>
      </c>
      <c r="CE83" s="27"/>
      <c r="CF83" s="27"/>
      <c r="CG83" s="27"/>
      <c r="CH83" s="28"/>
      <c r="CI83" s="28"/>
      <c r="CJ83" s="3"/>
      <c r="CK83" s="3"/>
      <c r="CL83" s="3"/>
      <c r="CM83" s="3"/>
      <c r="CN83" s="3"/>
      <c r="CO83" s="3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</row>
    <row r="84" spans="1:149" ht="7.5" customHeight="1">
      <c r="A84" s="236"/>
      <c r="B84" s="166"/>
      <c r="C84" s="167"/>
      <c r="D84" s="168"/>
      <c r="E84" s="169"/>
      <c r="F84" s="170"/>
      <c r="G84" s="171"/>
      <c r="H84" s="265"/>
      <c r="I84" s="266"/>
      <c r="J84" s="270"/>
      <c r="K84" s="265"/>
      <c r="L84" s="266"/>
      <c r="M84" s="267"/>
      <c r="N84" s="338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40"/>
      <c r="AF84" s="213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243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5"/>
      <c r="BU84" s="185"/>
      <c r="BV84" s="186"/>
      <c r="BW84" s="186"/>
      <c r="BX84" s="186"/>
      <c r="BY84" s="187"/>
      <c r="BZ84" s="332"/>
      <c r="CA84" s="333"/>
      <c r="CC84" s="3"/>
      <c r="CD84" s="28"/>
      <c r="CE84" s="28"/>
      <c r="CF84" s="28"/>
      <c r="CG84" s="28"/>
      <c r="CH84" s="28"/>
      <c r="CI84" s="28"/>
      <c r="CJ84" s="3"/>
      <c r="CK84" s="3"/>
      <c r="CL84" s="3"/>
      <c r="CM84" s="3"/>
      <c r="CN84" s="3"/>
      <c r="CO84" s="3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</row>
    <row r="85" spans="1:149" ht="7.5" customHeight="1">
      <c r="B85" s="172" t="s">
        <v>23</v>
      </c>
      <c r="C85" s="173"/>
      <c r="D85" s="174"/>
      <c r="E85" s="271"/>
      <c r="F85" s="272"/>
      <c r="G85" s="273"/>
      <c r="H85" s="259"/>
      <c r="I85" s="260"/>
      <c r="J85" s="268"/>
      <c r="K85" s="259"/>
      <c r="L85" s="260"/>
      <c r="M85" s="261"/>
      <c r="N85" s="249" t="str">
        <f>IF(B2=6,D4,IF(B2=5,"",IF(B2=4,"",IF(B2=3,"",""))))</f>
        <v/>
      </c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1"/>
      <c r="AF85" s="252" t="s">
        <v>2</v>
      </c>
      <c r="AG85" s="211"/>
      <c r="AH85" s="211"/>
      <c r="AI85" s="211"/>
      <c r="AJ85" s="211"/>
      <c r="AK85" s="211" t="s">
        <v>2</v>
      </c>
      <c r="AL85" s="211"/>
      <c r="AM85" s="211"/>
      <c r="AN85" s="211"/>
      <c r="AO85" s="211"/>
      <c r="AP85" s="211" t="s">
        <v>2</v>
      </c>
      <c r="AQ85" s="211"/>
      <c r="AR85" s="211"/>
      <c r="AS85" s="211"/>
      <c r="AT85" s="211"/>
      <c r="AU85" s="211" t="s">
        <v>2</v>
      </c>
      <c r="AV85" s="211"/>
      <c r="AW85" s="211"/>
      <c r="AX85" s="211"/>
      <c r="AY85" s="211"/>
      <c r="AZ85" s="211" t="s">
        <v>2</v>
      </c>
      <c r="BA85" s="211"/>
      <c r="BB85" s="211"/>
      <c r="BC85" s="211"/>
      <c r="BD85" s="211"/>
      <c r="BE85" s="246" t="str">
        <f>IF(BZ85=""," ",IF(LEFT(BZ85,1)="3",N85,N87))</f>
        <v xml:space="preserve"> </v>
      </c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8"/>
      <c r="BU85" s="191" t="str">
        <f>IF(BZ85="","",VLOOKUP(BZ85,result,2,FALSE))</f>
        <v/>
      </c>
      <c r="BV85" s="192"/>
      <c r="BW85" s="192"/>
      <c r="BX85" s="192"/>
      <c r="BY85" s="193"/>
      <c r="BZ85" s="332"/>
      <c r="CA85" s="333"/>
      <c r="CC85" s="3"/>
      <c r="CD85" s="22">
        <f>IF(BE85=D29,1,0)</f>
        <v>0</v>
      </c>
      <c r="CE85" s="22">
        <f>IF(BE85=D32,1,0)</f>
        <v>0</v>
      </c>
      <c r="CF85" s="22">
        <f>IF(BE85=D35,1,0)</f>
        <v>0</v>
      </c>
      <c r="CG85" s="22">
        <f>IF(BE85=AP29,1,0)</f>
        <v>0</v>
      </c>
      <c r="CH85" s="22">
        <f>IF(BE85=AP32,1,0)</f>
        <v>0</v>
      </c>
      <c r="CI85" s="22">
        <f>IF(BE85=AP35,1,0)</f>
        <v>0</v>
      </c>
      <c r="CJ85" s="3"/>
      <c r="CK85" s="3"/>
      <c r="CL85" s="3"/>
      <c r="CM85" s="3"/>
      <c r="CN85" s="3"/>
      <c r="CO85" s="3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</row>
    <row r="86" spans="1:149" ht="7.5" customHeight="1">
      <c r="B86" s="172"/>
      <c r="C86" s="173"/>
      <c r="D86" s="174"/>
      <c r="E86" s="262"/>
      <c r="F86" s="263"/>
      <c r="G86" s="269"/>
      <c r="H86" s="262"/>
      <c r="I86" s="263"/>
      <c r="J86" s="269"/>
      <c r="K86" s="262"/>
      <c r="L86" s="263"/>
      <c r="M86" s="264"/>
      <c r="N86" s="249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1"/>
      <c r="AF86" s="213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240"/>
      <c r="BF86" s="241"/>
      <c r="BG86" s="241"/>
      <c r="BH86" s="241"/>
      <c r="BI86" s="241"/>
      <c r="BJ86" s="241"/>
      <c r="BK86" s="241"/>
      <c r="BL86" s="241"/>
      <c r="BM86" s="241"/>
      <c r="BN86" s="241"/>
      <c r="BO86" s="241"/>
      <c r="BP86" s="241"/>
      <c r="BQ86" s="241"/>
      <c r="BR86" s="241"/>
      <c r="BS86" s="241"/>
      <c r="BT86" s="242"/>
      <c r="BU86" s="185"/>
      <c r="BV86" s="186"/>
      <c r="BW86" s="186"/>
      <c r="BX86" s="186"/>
      <c r="BY86" s="187"/>
      <c r="BZ86" s="332"/>
      <c r="CA86" s="333"/>
      <c r="CC86" s="3"/>
      <c r="CD86" s="25">
        <f>IF(CD87=D29,1,0)</f>
        <v>0</v>
      </c>
      <c r="CE86" s="25">
        <f>IF(CD87=D32,1,0)</f>
        <v>0</v>
      </c>
      <c r="CF86" s="25">
        <f>IF(CD87=D35,1,0)</f>
        <v>0</v>
      </c>
      <c r="CG86" s="25">
        <f>IF(CD87=AP29,1,0)</f>
        <v>0</v>
      </c>
      <c r="CH86" s="25">
        <f>IF(CD87=AP32,1,0)</f>
        <v>0</v>
      </c>
      <c r="CI86" s="25">
        <f>IF(CD87=AP35,1,0)</f>
        <v>0</v>
      </c>
      <c r="CJ86" s="3"/>
      <c r="CK86" s="3"/>
      <c r="CL86" s="3"/>
      <c r="CM86" s="3"/>
      <c r="CN86" s="3"/>
      <c r="CO86" s="3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</row>
    <row r="87" spans="1:149" ht="7.5" customHeight="1">
      <c r="A87" s="235" t="s">
        <v>55</v>
      </c>
      <c r="B87" s="163" t="s">
        <v>51</v>
      </c>
      <c r="C87" s="164"/>
      <c r="D87" s="165"/>
      <c r="E87" s="262"/>
      <c r="F87" s="263"/>
      <c r="G87" s="269"/>
      <c r="H87" s="262"/>
      <c r="I87" s="263"/>
      <c r="J87" s="269"/>
      <c r="K87" s="262"/>
      <c r="L87" s="263"/>
      <c r="M87" s="264"/>
      <c r="N87" s="253" t="str">
        <f>IF(B2=6,D5,IF(B2=5,"",IF(B2=4,"",IF(B2=3,"",""))))</f>
        <v/>
      </c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5"/>
      <c r="AF87" s="213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240"/>
      <c r="BF87" s="241"/>
      <c r="BG87" s="241"/>
      <c r="BH87" s="241"/>
      <c r="BI87" s="241"/>
      <c r="BJ87" s="241"/>
      <c r="BK87" s="241"/>
      <c r="BL87" s="241"/>
      <c r="BM87" s="241"/>
      <c r="BN87" s="241"/>
      <c r="BO87" s="241"/>
      <c r="BP87" s="241"/>
      <c r="BQ87" s="241"/>
      <c r="BR87" s="241"/>
      <c r="BS87" s="241"/>
      <c r="BT87" s="242"/>
      <c r="BU87" s="185"/>
      <c r="BV87" s="186"/>
      <c r="BW87" s="186"/>
      <c r="BX87" s="186"/>
      <c r="BY87" s="187"/>
      <c r="BZ87" s="332"/>
      <c r="CA87" s="333"/>
      <c r="CC87" s="3"/>
      <c r="CD87" s="26" t="str">
        <f>IF(BZ85=""," ",IF(LEFT(BZ85,1)="3",N87,N85))</f>
        <v xml:space="preserve"> </v>
      </c>
      <c r="CE87" s="27"/>
      <c r="CF87" s="27"/>
      <c r="CG87" s="27"/>
      <c r="CH87" s="28"/>
      <c r="CI87" s="28"/>
      <c r="CJ87" s="3"/>
      <c r="CK87" s="3"/>
      <c r="CL87" s="3"/>
      <c r="CM87" s="3"/>
      <c r="CN87" s="3"/>
      <c r="CO87" s="3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</row>
    <row r="88" spans="1:149" ht="7.5" customHeight="1">
      <c r="A88" s="236"/>
      <c r="B88" s="169"/>
      <c r="C88" s="170"/>
      <c r="D88" s="171"/>
      <c r="E88" s="265"/>
      <c r="F88" s="266"/>
      <c r="G88" s="270"/>
      <c r="H88" s="265"/>
      <c r="I88" s="266"/>
      <c r="J88" s="270"/>
      <c r="K88" s="265"/>
      <c r="L88" s="266"/>
      <c r="M88" s="267"/>
      <c r="N88" s="256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8"/>
      <c r="AF88" s="214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243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5"/>
      <c r="BU88" s="185"/>
      <c r="BV88" s="186"/>
      <c r="BW88" s="186"/>
      <c r="BX88" s="186"/>
      <c r="BY88" s="187"/>
      <c r="BZ88" s="332"/>
      <c r="CA88" s="333"/>
      <c r="CC88" s="3"/>
      <c r="CD88" s="28"/>
      <c r="CE88" s="28"/>
      <c r="CF88" s="28"/>
      <c r="CG88" s="28"/>
      <c r="CH88" s="28"/>
      <c r="CI88" s="28"/>
      <c r="CJ88" s="3"/>
      <c r="CK88" s="3"/>
      <c r="CL88" s="3"/>
      <c r="CM88" s="3"/>
      <c r="CN88" s="3"/>
      <c r="CO88" s="3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</row>
    <row r="89" spans="1:149" ht="7.5" customHeight="1">
      <c r="B89" s="172" t="s">
        <v>32</v>
      </c>
      <c r="C89" s="173"/>
      <c r="D89" s="174"/>
      <c r="E89" s="259"/>
      <c r="F89" s="260"/>
      <c r="G89" s="268"/>
      <c r="H89" s="259"/>
      <c r="I89" s="260"/>
      <c r="J89" s="268"/>
      <c r="K89" s="259"/>
      <c r="L89" s="260"/>
      <c r="M89" s="261"/>
      <c r="N89" s="249" t="str">
        <f>IF(B2=6,D3,IF(B2=5,"",IF(B2=4,"",IF(B2=3,"",""))))</f>
        <v/>
      </c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1"/>
      <c r="AF89" s="212" t="s">
        <v>2</v>
      </c>
      <c r="AG89" s="194"/>
      <c r="AH89" s="194"/>
      <c r="AI89" s="194"/>
      <c r="AJ89" s="194"/>
      <c r="AK89" s="194" t="s">
        <v>2</v>
      </c>
      <c r="AL89" s="194"/>
      <c r="AM89" s="194"/>
      <c r="AN89" s="194"/>
      <c r="AO89" s="194"/>
      <c r="AP89" s="194" t="s">
        <v>2</v>
      </c>
      <c r="AQ89" s="194"/>
      <c r="AR89" s="194"/>
      <c r="AS89" s="194"/>
      <c r="AT89" s="194"/>
      <c r="AU89" s="194" t="s">
        <v>2</v>
      </c>
      <c r="AV89" s="194"/>
      <c r="AW89" s="194"/>
      <c r="AX89" s="194"/>
      <c r="AY89" s="194"/>
      <c r="AZ89" s="194" t="s">
        <v>2</v>
      </c>
      <c r="BA89" s="194"/>
      <c r="BB89" s="194"/>
      <c r="BC89" s="194"/>
      <c r="BD89" s="194"/>
      <c r="BE89" s="237" t="str">
        <f>IF(BZ89=""," ",IF(LEFT(BZ89,1)="3",N89,N91))</f>
        <v xml:space="preserve"> </v>
      </c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8"/>
      <c r="BR89" s="238"/>
      <c r="BS89" s="238"/>
      <c r="BT89" s="239"/>
      <c r="BU89" s="182" t="str">
        <f>IF(BZ89="","",VLOOKUP(BZ89,result,2,FALSE))</f>
        <v/>
      </c>
      <c r="BV89" s="183"/>
      <c r="BW89" s="183"/>
      <c r="BX89" s="183"/>
      <c r="BY89" s="184"/>
      <c r="BZ89" s="332"/>
      <c r="CA89" s="333"/>
      <c r="CC89" s="3"/>
      <c r="CD89" s="22">
        <f>IF(BE89=D29,1,0)</f>
        <v>0</v>
      </c>
      <c r="CE89" s="22">
        <f>IF(BE89=D32,1,0)</f>
        <v>0</v>
      </c>
      <c r="CF89" s="22">
        <f>IF(BE89=D35,1,0)</f>
        <v>0</v>
      </c>
      <c r="CG89" s="22">
        <f>IF(BE89=AP29,1,0)</f>
        <v>0</v>
      </c>
      <c r="CH89" s="22">
        <f>IF(BE89=AP32,1,0)</f>
        <v>0</v>
      </c>
      <c r="CI89" s="22">
        <f>IF(BE89=AP35,1,0)</f>
        <v>0</v>
      </c>
      <c r="CJ89" s="3"/>
      <c r="CK89" s="3"/>
      <c r="CL89" s="3"/>
      <c r="CM89" s="3"/>
      <c r="CN89" s="3"/>
      <c r="CO89" s="3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</row>
    <row r="90" spans="1:149" ht="7.5" customHeight="1">
      <c r="B90" s="172"/>
      <c r="C90" s="173"/>
      <c r="D90" s="174"/>
      <c r="E90" s="262"/>
      <c r="F90" s="263"/>
      <c r="G90" s="269"/>
      <c r="H90" s="262"/>
      <c r="I90" s="263"/>
      <c r="J90" s="269"/>
      <c r="K90" s="262"/>
      <c r="L90" s="263"/>
      <c r="M90" s="264"/>
      <c r="N90" s="249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1"/>
      <c r="AF90" s="213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240"/>
      <c r="BF90" s="241"/>
      <c r="BG90" s="241"/>
      <c r="BH90" s="241"/>
      <c r="BI90" s="241"/>
      <c r="BJ90" s="241"/>
      <c r="BK90" s="241"/>
      <c r="BL90" s="241"/>
      <c r="BM90" s="241"/>
      <c r="BN90" s="241"/>
      <c r="BO90" s="241"/>
      <c r="BP90" s="241"/>
      <c r="BQ90" s="241"/>
      <c r="BR90" s="241"/>
      <c r="BS90" s="241"/>
      <c r="BT90" s="242"/>
      <c r="BU90" s="185"/>
      <c r="BV90" s="186"/>
      <c r="BW90" s="186"/>
      <c r="BX90" s="186"/>
      <c r="BY90" s="187"/>
      <c r="BZ90" s="332"/>
      <c r="CA90" s="333"/>
      <c r="CC90" s="3"/>
      <c r="CD90" s="25">
        <f>IF(CD91=D29,1,0)</f>
        <v>0</v>
      </c>
      <c r="CE90" s="25">
        <f>IF(CD91=D32,1,0)</f>
        <v>0</v>
      </c>
      <c r="CF90" s="25">
        <f>IF(CD91=D35,1,0)</f>
        <v>0</v>
      </c>
      <c r="CG90" s="25">
        <f>IF(CD91=AP29,1,0)</f>
        <v>0</v>
      </c>
      <c r="CH90" s="25">
        <f>IF(CD91=AP32,1,0)</f>
        <v>0</v>
      </c>
      <c r="CI90" s="25">
        <f>IF(CD91=AP35,1,0)</f>
        <v>0</v>
      </c>
      <c r="CJ90" s="3"/>
      <c r="CK90" s="3"/>
      <c r="CL90" s="3"/>
      <c r="CM90" s="3"/>
      <c r="CN90" s="3"/>
      <c r="CO90" s="3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</row>
    <row r="91" spans="1:149" s="29" customFormat="1" ht="7.5" customHeight="1">
      <c r="A91" s="235" t="s">
        <v>55</v>
      </c>
      <c r="B91" s="163" t="s">
        <v>50</v>
      </c>
      <c r="C91" s="164"/>
      <c r="D91" s="165"/>
      <c r="E91" s="262"/>
      <c r="F91" s="263"/>
      <c r="G91" s="269"/>
      <c r="H91" s="262"/>
      <c r="I91" s="263"/>
      <c r="J91" s="269"/>
      <c r="K91" s="262"/>
      <c r="L91" s="263"/>
      <c r="M91" s="264"/>
      <c r="N91" s="253" t="str">
        <f>IF(B2=6,D7,IF(B2=5,"",IF(B2=4,"",IF(B2=3,"",""))))</f>
        <v/>
      </c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5"/>
      <c r="AF91" s="213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240"/>
      <c r="BF91" s="241"/>
      <c r="BG91" s="241"/>
      <c r="BH91" s="241"/>
      <c r="BI91" s="241"/>
      <c r="BJ91" s="241"/>
      <c r="BK91" s="241"/>
      <c r="BL91" s="241"/>
      <c r="BM91" s="241"/>
      <c r="BN91" s="241"/>
      <c r="BO91" s="241"/>
      <c r="BP91" s="241"/>
      <c r="BQ91" s="241"/>
      <c r="BR91" s="241"/>
      <c r="BS91" s="241"/>
      <c r="BT91" s="242"/>
      <c r="BU91" s="185"/>
      <c r="BV91" s="186"/>
      <c r="BW91" s="186"/>
      <c r="BX91" s="186"/>
      <c r="BY91" s="187"/>
      <c r="BZ91" s="332"/>
      <c r="CA91" s="333"/>
      <c r="CB91" s="14"/>
      <c r="CC91" s="3"/>
      <c r="CD91" s="26" t="str">
        <f>IF(BZ89=""," ",IF(LEFT(BZ89,1)="3",N91,N89))</f>
        <v xml:space="preserve"> </v>
      </c>
      <c r="CE91" s="27"/>
      <c r="CF91" s="27"/>
      <c r="CG91" s="27"/>
      <c r="CH91" s="28"/>
      <c r="CI91" s="28"/>
      <c r="CJ91" s="3"/>
      <c r="CK91" s="3"/>
      <c r="CL91" s="3"/>
      <c r="CM91" s="3"/>
      <c r="CN91" s="3"/>
      <c r="CO91" s="3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</row>
    <row r="92" spans="1:149" ht="7.5" customHeight="1">
      <c r="A92" s="236"/>
      <c r="B92" s="169"/>
      <c r="C92" s="170"/>
      <c r="D92" s="171"/>
      <c r="E92" s="265"/>
      <c r="F92" s="266"/>
      <c r="G92" s="270"/>
      <c r="H92" s="265"/>
      <c r="I92" s="266"/>
      <c r="J92" s="270"/>
      <c r="K92" s="265"/>
      <c r="L92" s="266"/>
      <c r="M92" s="267"/>
      <c r="N92" s="256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8"/>
      <c r="AF92" s="214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243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5"/>
      <c r="BU92" s="188"/>
      <c r="BV92" s="189"/>
      <c r="BW92" s="189"/>
      <c r="BX92" s="189"/>
      <c r="BY92" s="190"/>
      <c r="BZ92" s="332"/>
      <c r="CA92" s="333"/>
      <c r="CC92" s="3"/>
      <c r="CD92" s="28"/>
      <c r="CE92" s="28"/>
      <c r="CF92" s="28"/>
      <c r="CG92" s="28"/>
      <c r="CH92" s="28"/>
      <c r="CI92" s="28"/>
      <c r="CJ92" s="3"/>
      <c r="CK92" s="3"/>
      <c r="CL92" s="3"/>
      <c r="CM92" s="3"/>
      <c r="CN92" s="3"/>
      <c r="CO92" s="3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</row>
    <row r="93" spans="1:149" ht="7.5" customHeight="1">
      <c r="B93" s="172" t="s">
        <v>35</v>
      </c>
      <c r="C93" s="173"/>
      <c r="D93" s="174"/>
      <c r="E93" s="259"/>
      <c r="F93" s="260"/>
      <c r="G93" s="268"/>
      <c r="H93" s="259"/>
      <c r="I93" s="260"/>
      <c r="J93" s="268"/>
      <c r="K93" s="259"/>
      <c r="L93" s="260"/>
      <c r="M93" s="261"/>
      <c r="N93" s="249" t="str">
        <f>IF(B2=6,D5,IF(B2=5,"",IF(B2=4,"",IF(B2=3,"",""))))</f>
        <v/>
      </c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1"/>
      <c r="AF93" s="212" t="s">
        <v>2</v>
      </c>
      <c r="AG93" s="194"/>
      <c r="AH93" s="194"/>
      <c r="AI93" s="194"/>
      <c r="AJ93" s="194"/>
      <c r="AK93" s="194" t="s">
        <v>2</v>
      </c>
      <c r="AL93" s="194"/>
      <c r="AM93" s="194"/>
      <c r="AN93" s="194"/>
      <c r="AO93" s="194"/>
      <c r="AP93" s="194" t="s">
        <v>2</v>
      </c>
      <c r="AQ93" s="194"/>
      <c r="AR93" s="194"/>
      <c r="AS93" s="194"/>
      <c r="AT93" s="194"/>
      <c r="AU93" s="194" t="s">
        <v>2</v>
      </c>
      <c r="AV93" s="194"/>
      <c r="AW93" s="194"/>
      <c r="AX93" s="194"/>
      <c r="AY93" s="194"/>
      <c r="AZ93" s="194" t="s">
        <v>2</v>
      </c>
      <c r="BA93" s="194"/>
      <c r="BB93" s="194"/>
      <c r="BC93" s="194"/>
      <c r="BD93" s="194"/>
      <c r="BE93" s="237" t="str">
        <f>IF(BZ93=""," ",IF(LEFT(BZ93,1)="3",N93,N95))</f>
        <v xml:space="preserve"> </v>
      </c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9"/>
      <c r="BU93" s="182" t="str">
        <f>IF(BZ93="","",VLOOKUP(BZ93,result,2,FALSE))</f>
        <v/>
      </c>
      <c r="BV93" s="183"/>
      <c r="BW93" s="183"/>
      <c r="BX93" s="183"/>
      <c r="BY93" s="184"/>
      <c r="BZ93" s="332"/>
      <c r="CA93" s="333"/>
      <c r="CC93" s="3"/>
      <c r="CD93" s="22">
        <f>IF(BE93=D29,1,0)</f>
        <v>0</v>
      </c>
      <c r="CE93" s="22">
        <f>IF(BE93=D32,1,0)</f>
        <v>0</v>
      </c>
      <c r="CF93" s="22">
        <f>IF(BE93=D35,1,0)</f>
        <v>0</v>
      </c>
      <c r="CG93" s="22">
        <f>IF(BE93=AP29,1,0)</f>
        <v>0</v>
      </c>
      <c r="CH93" s="22">
        <f>IF(BE93=AP32,1,0)</f>
        <v>0</v>
      </c>
      <c r="CI93" s="22">
        <f>IF(BE93=AP35,1,0)</f>
        <v>0</v>
      </c>
      <c r="CJ93" s="3"/>
      <c r="CK93" s="3"/>
      <c r="CL93" s="3"/>
      <c r="CM93" s="3"/>
      <c r="CN93" s="3"/>
      <c r="CO93" s="3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</row>
    <row r="94" spans="1:149" ht="7.5" customHeight="1">
      <c r="B94" s="172"/>
      <c r="C94" s="173"/>
      <c r="D94" s="174"/>
      <c r="E94" s="262"/>
      <c r="F94" s="263"/>
      <c r="G94" s="269"/>
      <c r="H94" s="262"/>
      <c r="I94" s="263"/>
      <c r="J94" s="269"/>
      <c r="K94" s="262"/>
      <c r="L94" s="263"/>
      <c r="M94" s="264"/>
      <c r="N94" s="249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1"/>
      <c r="AF94" s="213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240"/>
      <c r="BF94" s="241"/>
      <c r="BG94" s="241"/>
      <c r="BH94" s="241"/>
      <c r="BI94" s="241"/>
      <c r="BJ94" s="241"/>
      <c r="BK94" s="241"/>
      <c r="BL94" s="241"/>
      <c r="BM94" s="241"/>
      <c r="BN94" s="241"/>
      <c r="BO94" s="241"/>
      <c r="BP94" s="241"/>
      <c r="BQ94" s="241"/>
      <c r="BR94" s="241"/>
      <c r="BS94" s="241"/>
      <c r="BT94" s="242"/>
      <c r="BU94" s="185"/>
      <c r="BV94" s="186"/>
      <c r="BW94" s="186"/>
      <c r="BX94" s="186"/>
      <c r="BY94" s="187"/>
      <c r="BZ94" s="332"/>
      <c r="CA94" s="333"/>
      <c r="CC94" s="3"/>
      <c r="CD94" s="25">
        <f>IF(CD95=D29,1,0)</f>
        <v>0</v>
      </c>
      <c r="CE94" s="25">
        <f>IF(CD95=D32,1,0)</f>
        <v>0</v>
      </c>
      <c r="CF94" s="25">
        <f>IF(CD95=D35,1,0)</f>
        <v>0</v>
      </c>
      <c r="CG94" s="25">
        <f>IF(CD95=AP29,1,0)</f>
        <v>0</v>
      </c>
      <c r="CH94" s="25">
        <f>IF(CD95=AP32,1,0)</f>
        <v>0</v>
      </c>
      <c r="CI94" s="25">
        <f>IF(CD95=AP35,1,0)</f>
        <v>0</v>
      </c>
      <c r="CJ94" s="3"/>
      <c r="CK94" s="3"/>
      <c r="CL94" s="3"/>
      <c r="CM94" s="3"/>
      <c r="CN94" s="3"/>
      <c r="CO94" s="3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</row>
    <row r="95" spans="1:149" ht="7.5" customHeight="1">
      <c r="A95" s="235" t="s">
        <v>55</v>
      </c>
      <c r="B95" s="163" t="s">
        <v>49</v>
      </c>
      <c r="C95" s="164"/>
      <c r="D95" s="165"/>
      <c r="E95" s="262"/>
      <c r="F95" s="263"/>
      <c r="G95" s="269"/>
      <c r="H95" s="262"/>
      <c r="I95" s="263"/>
      <c r="J95" s="269"/>
      <c r="K95" s="262"/>
      <c r="L95" s="263"/>
      <c r="M95" s="264"/>
      <c r="N95" s="253" t="str">
        <f>IF(B2=6,D8,IF(B2=5,"",IF(B2=4,"",IF(B2=3,"",""))))</f>
        <v/>
      </c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5"/>
      <c r="AF95" s="213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240"/>
      <c r="BF95" s="241"/>
      <c r="BG95" s="241"/>
      <c r="BH95" s="241"/>
      <c r="BI95" s="241"/>
      <c r="BJ95" s="241"/>
      <c r="BK95" s="241"/>
      <c r="BL95" s="241"/>
      <c r="BM95" s="241"/>
      <c r="BN95" s="241"/>
      <c r="BO95" s="241"/>
      <c r="BP95" s="241"/>
      <c r="BQ95" s="241"/>
      <c r="BR95" s="241"/>
      <c r="BS95" s="241"/>
      <c r="BT95" s="242"/>
      <c r="BU95" s="185"/>
      <c r="BV95" s="186"/>
      <c r="BW95" s="186"/>
      <c r="BX95" s="186"/>
      <c r="BY95" s="187"/>
      <c r="BZ95" s="332"/>
      <c r="CA95" s="333"/>
      <c r="CC95" s="3"/>
      <c r="CD95" s="26" t="str">
        <f>IF(BZ93=""," ",IF(LEFT(BZ93,1)="3",N95,N93))</f>
        <v xml:space="preserve"> </v>
      </c>
      <c r="CE95" s="27"/>
      <c r="CF95" s="27"/>
      <c r="CG95" s="27"/>
      <c r="CH95" s="28"/>
      <c r="CI95" s="28"/>
      <c r="CJ95" s="3"/>
      <c r="CK95" s="3"/>
      <c r="CL95" s="3"/>
      <c r="CM95" s="3"/>
      <c r="CN95" s="3"/>
      <c r="CO95" s="3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</row>
    <row r="96" spans="1:149" ht="7.5" customHeight="1">
      <c r="A96" s="236"/>
      <c r="B96" s="169"/>
      <c r="C96" s="170"/>
      <c r="D96" s="171"/>
      <c r="E96" s="265"/>
      <c r="F96" s="266"/>
      <c r="G96" s="270"/>
      <c r="H96" s="265"/>
      <c r="I96" s="266"/>
      <c r="J96" s="270"/>
      <c r="K96" s="265"/>
      <c r="L96" s="266"/>
      <c r="M96" s="267"/>
      <c r="N96" s="256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8"/>
      <c r="AF96" s="214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243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  <c r="BS96" s="244"/>
      <c r="BT96" s="245"/>
      <c r="BU96" s="188"/>
      <c r="BV96" s="189"/>
      <c r="BW96" s="189"/>
      <c r="BX96" s="189"/>
      <c r="BY96" s="190"/>
      <c r="BZ96" s="332"/>
      <c r="CA96" s="333"/>
      <c r="CC96" s="3"/>
      <c r="CD96" s="28"/>
      <c r="CE96" s="28"/>
      <c r="CF96" s="28"/>
      <c r="CG96" s="28"/>
      <c r="CH96" s="28"/>
      <c r="CI96" s="28"/>
      <c r="CJ96" s="3"/>
      <c r="CK96" s="3"/>
      <c r="CL96" s="3"/>
      <c r="CM96" s="3"/>
      <c r="CN96" s="3"/>
      <c r="CO96" s="3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</row>
    <row r="97" spans="1:149" ht="7.5" customHeight="1">
      <c r="B97" s="172" t="s">
        <v>26</v>
      </c>
      <c r="C97" s="173"/>
      <c r="D97" s="174"/>
      <c r="E97" s="259"/>
      <c r="F97" s="260"/>
      <c r="G97" s="268"/>
      <c r="H97" s="259"/>
      <c r="I97" s="260"/>
      <c r="J97" s="268"/>
      <c r="K97" s="259"/>
      <c r="L97" s="260"/>
      <c r="M97" s="261"/>
      <c r="N97" s="249" t="str">
        <f>IF(B2=6,D6,IF(B2=5,"",IF(B2=4,"",IF(B2=3,"",""))))</f>
        <v/>
      </c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1"/>
      <c r="AF97" s="212" t="s">
        <v>2</v>
      </c>
      <c r="AG97" s="194"/>
      <c r="AH97" s="194"/>
      <c r="AI97" s="194"/>
      <c r="AJ97" s="194"/>
      <c r="AK97" s="194" t="s">
        <v>2</v>
      </c>
      <c r="AL97" s="194"/>
      <c r="AM97" s="194"/>
      <c r="AN97" s="194"/>
      <c r="AO97" s="194"/>
      <c r="AP97" s="194" t="s">
        <v>2</v>
      </c>
      <c r="AQ97" s="194"/>
      <c r="AR97" s="194"/>
      <c r="AS97" s="194"/>
      <c r="AT97" s="194"/>
      <c r="AU97" s="194" t="s">
        <v>2</v>
      </c>
      <c r="AV97" s="194"/>
      <c r="AW97" s="194"/>
      <c r="AX97" s="194"/>
      <c r="AY97" s="194"/>
      <c r="AZ97" s="194" t="s">
        <v>2</v>
      </c>
      <c r="BA97" s="194"/>
      <c r="BB97" s="194"/>
      <c r="BC97" s="194"/>
      <c r="BD97" s="194"/>
      <c r="BE97" s="237" t="str">
        <f>IF(BZ97=""," ",IF(LEFT(BZ97,1)="3",N97,N99))</f>
        <v xml:space="preserve"> 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38"/>
      <c r="BR97" s="238"/>
      <c r="BS97" s="238"/>
      <c r="BT97" s="239"/>
      <c r="BU97" s="182" t="str">
        <f>IF(BZ97="","",VLOOKUP(BZ97,result,2,FALSE))</f>
        <v/>
      </c>
      <c r="BV97" s="183"/>
      <c r="BW97" s="183"/>
      <c r="BX97" s="183"/>
      <c r="BY97" s="184"/>
      <c r="BZ97" s="332"/>
      <c r="CA97" s="333"/>
      <c r="CC97" s="3"/>
      <c r="CD97" s="22">
        <f>IF(BE97=D29,1,0)</f>
        <v>0</v>
      </c>
      <c r="CE97" s="22">
        <f>IF(BE97=D32,1,0)</f>
        <v>0</v>
      </c>
      <c r="CF97" s="22">
        <f>IF(BE97=D35,1,0)</f>
        <v>0</v>
      </c>
      <c r="CG97" s="22">
        <f>IF(BE97=AP29,1,0)</f>
        <v>0</v>
      </c>
      <c r="CH97" s="22">
        <f>IF(BE97=AP32,1,0)</f>
        <v>0</v>
      </c>
      <c r="CI97" s="22">
        <f>IF(BE97=AP35,1,0)</f>
        <v>0</v>
      </c>
      <c r="CJ97" s="3"/>
      <c r="CK97" s="3"/>
      <c r="CL97" s="3"/>
      <c r="CM97" s="3"/>
      <c r="CN97" s="3"/>
      <c r="CO97" s="3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</row>
    <row r="98" spans="1:149" ht="7.5" customHeight="1">
      <c r="B98" s="172"/>
      <c r="C98" s="173"/>
      <c r="D98" s="174"/>
      <c r="E98" s="262"/>
      <c r="F98" s="263"/>
      <c r="G98" s="269"/>
      <c r="H98" s="262"/>
      <c r="I98" s="263"/>
      <c r="J98" s="269"/>
      <c r="K98" s="262"/>
      <c r="L98" s="263"/>
      <c r="M98" s="264"/>
      <c r="N98" s="249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1"/>
      <c r="AF98" s="213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240"/>
      <c r="BF98" s="241"/>
      <c r="BG98" s="241"/>
      <c r="BH98" s="241"/>
      <c r="BI98" s="241"/>
      <c r="BJ98" s="241"/>
      <c r="BK98" s="241"/>
      <c r="BL98" s="241"/>
      <c r="BM98" s="241"/>
      <c r="BN98" s="241"/>
      <c r="BO98" s="241"/>
      <c r="BP98" s="241"/>
      <c r="BQ98" s="241"/>
      <c r="BR98" s="241"/>
      <c r="BS98" s="241"/>
      <c r="BT98" s="242"/>
      <c r="BU98" s="185"/>
      <c r="BV98" s="186"/>
      <c r="BW98" s="186"/>
      <c r="BX98" s="186"/>
      <c r="BY98" s="187"/>
      <c r="BZ98" s="332"/>
      <c r="CA98" s="333"/>
      <c r="CC98" s="3"/>
      <c r="CD98" s="25">
        <f>IF(CD99=D29,1,0)</f>
        <v>0</v>
      </c>
      <c r="CE98" s="25">
        <f>IF(CD99=D32,1,0)</f>
        <v>0</v>
      </c>
      <c r="CF98" s="25">
        <f>IF(CD99=D35,1,0)</f>
        <v>0</v>
      </c>
      <c r="CG98" s="25">
        <f>IF(CD99=AP29,1,0)</f>
        <v>0</v>
      </c>
      <c r="CH98" s="25">
        <f>IF(CD99=AP32,1,0)</f>
        <v>0</v>
      </c>
      <c r="CI98" s="25">
        <f>IF(CD99=AP35,1,0)</f>
        <v>0</v>
      </c>
      <c r="CJ98" s="3"/>
      <c r="CK98" s="3"/>
      <c r="CL98" s="3"/>
      <c r="CM98" s="3"/>
      <c r="CN98" s="3"/>
      <c r="CO98" s="3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</row>
    <row r="99" spans="1:149" ht="7.5" customHeight="1">
      <c r="A99" s="235" t="s">
        <v>55</v>
      </c>
      <c r="B99" s="163" t="s">
        <v>52</v>
      </c>
      <c r="C99" s="164"/>
      <c r="D99" s="165"/>
      <c r="E99" s="262"/>
      <c r="F99" s="263"/>
      <c r="G99" s="269"/>
      <c r="H99" s="262"/>
      <c r="I99" s="263"/>
      <c r="J99" s="269"/>
      <c r="K99" s="262"/>
      <c r="L99" s="263"/>
      <c r="M99" s="264"/>
      <c r="N99" s="253" t="str">
        <f>IF(B2=6,D7,IF(B2=5,"",IF(B2=4,"",IF(B2=3,"",""))))</f>
        <v/>
      </c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5"/>
      <c r="AF99" s="213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240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41"/>
      <c r="BT99" s="242"/>
      <c r="BU99" s="185"/>
      <c r="BV99" s="186"/>
      <c r="BW99" s="186"/>
      <c r="BX99" s="186"/>
      <c r="BY99" s="187"/>
      <c r="BZ99" s="332"/>
      <c r="CA99" s="333"/>
      <c r="CC99" s="3"/>
      <c r="CD99" s="26" t="str">
        <f>IF(BZ97=""," ",IF(LEFT(BZ97,1)="3",N99,N97))</f>
        <v xml:space="preserve"> </v>
      </c>
      <c r="CE99" s="27"/>
      <c r="CF99" s="27"/>
      <c r="CG99" s="27"/>
      <c r="CH99" s="28"/>
      <c r="CI99" s="28"/>
      <c r="CJ99" s="3"/>
      <c r="CK99" s="3"/>
      <c r="CL99" s="3"/>
      <c r="CM99" s="3"/>
      <c r="CN99" s="3"/>
      <c r="CO99" s="3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</row>
    <row r="100" spans="1:149" ht="7.5" customHeight="1">
      <c r="A100" s="236"/>
      <c r="B100" s="169"/>
      <c r="C100" s="170"/>
      <c r="D100" s="171"/>
      <c r="E100" s="265"/>
      <c r="F100" s="266"/>
      <c r="G100" s="270"/>
      <c r="H100" s="265"/>
      <c r="I100" s="266"/>
      <c r="J100" s="270"/>
      <c r="K100" s="265"/>
      <c r="L100" s="266"/>
      <c r="M100" s="267"/>
      <c r="N100" s="256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8"/>
      <c r="AF100" s="213"/>
      <c r="AG100" s="195"/>
      <c r="AH100" s="195"/>
      <c r="AI100" s="195"/>
      <c r="AJ100" s="195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243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5"/>
      <c r="BU100" s="188"/>
      <c r="BV100" s="189"/>
      <c r="BW100" s="189"/>
      <c r="BX100" s="189"/>
      <c r="BY100" s="190"/>
      <c r="BZ100" s="332"/>
      <c r="CA100" s="333"/>
      <c r="CC100" s="3"/>
      <c r="CD100" s="28"/>
      <c r="CE100" s="28"/>
      <c r="CF100" s="28"/>
      <c r="CG100" s="28"/>
      <c r="CH100" s="28"/>
      <c r="CI100" s="28"/>
      <c r="CJ100" s="3"/>
      <c r="CK100" s="3"/>
      <c r="CL100" s="3"/>
      <c r="CM100" s="3"/>
      <c r="CN100" s="3"/>
      <c r="CO100" s="3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</row>
    <row r="101" spans="1:149" ht="7.5" customHeight="1">
      <c r="B101" s="172" t="s">
        <v>28</v>
      </c>
      <c r="C101" s="173"/>
      <c r="D101" s="174"/>
      <c r="E101" s="259"/>
      <c r="F101" s="260"/>
      <c r="G101" s="268"/>
      <c r="H101" s="259"/>
      <c r="I101" s="260"/>
      <c r="J101" s="268"/>
      <c r="K101" s="259"/>
      <c r="L101" s="260"/>
      <c r="M101" s="261"/>
      <c r="N101" s="249" t="str">
        <f>IF(B2=6,D3,IF(B2=5,"",IF(B2=4,"",IF(B2=3,"",""))))</f>
        <v/>
      </c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1"/>
      <c r="AF101" s="212" t="s">
        <v>2</v>
      </c>
      <c r="AG101" s="194"/>
      <c r="AH101" s="194"/>
      <c r="AI101" s="194"/>
      <c r="AJ101" s="194"/>
      <c r="AK101" s="195" t="s">
        <v>2</v>
      </c>
      <c r="AL101" s="195"/>
      <c r="AM101" s="195"/>
      <c r="AN101" s="195"/>
      <c r="AO101" s="195"/>
      <c r="AP101" s="195" t="s">
        <v>2</v>
      </c>
      <c r="AQ101" s="195"/>
      <c r="AR101" s="195"/>
      <c r="AS101" s="195"/>
      <c r="AT101" s="195"/>
      <c r="AU101" s="195" t="s">
        <v>2</v>
      </c>
      <c r="AV101" s="195"/>
      <c r="AW101" s="195"/>
      <c r="AX101" s="195"/>
      <c r="AY101" s="195"/>
      <c r="AZ101" s="195" t="s">
        <v>2</v>
      </c>
      <c r="BA101" s="195"/>
      <c r="BB101" s="195"/>
      <c r="BC101" s="195"/>
      <c r="BD101" s="195"/>
      <c r="BE101" s="240" t="str">
        <f>IF(BZ101=""," ",IF(LEFT(BZ101,1)="3",N101,N103))</f>
        <v xml:space="preserve"> </v>
      </c>
      <c r="BF101" s="241"/>
      <c r="BG101" s="241"/>
      <c r="BH101" s="241"/>
      <c r="BI101" s="241"/>
      <c r="BJ101" s="241"/>
      <c r="BK101" s="241"/>
      <c r="BL101" s="241"/>
      <c r="BM101" s="241"/>
      <c r="BN101" s="241"/>
      <c r="BO101" s="241"/>
      <c r="BP101" s="241"/>
      <c r="BQ101" s="241"/>
      <c r="BR101" s="241"/>
      <c r="BS101" s="241"/>
      <c r="BT101" s="242"/>
      <c r="BU101" s="185" t="str">
        <f>IF(BZ101="","",VLOOKUP(BZ101,result,2,FALSE))</f>
        <v/>
      </c>
      <c r="BV101" s="186"/>
      <c r="BW101" s="186"/>
      <c r="BX101" s="186"/>
      <c r="BY101" s="187"/>
      <c r="BZ101" s="332"/>
      <c r="CA101" s="333"/>
      <c r="CC101" s="3"/>
      <c r="CD101" s="22">
        <f>IF(BE101=D29,1,0)</f>
        <v>0</v>
      </c>
      <c r="CE101" s="22">
        <f>IF(BE101=D32,1,0)</f>
        <v>0</v>
      </c>
      <c r="CF101" s="22">
        <f>IF(BE101=D35,1,0)</f>
        <v>0</v>
      </c>
      <c r="CG101" s="22">
        <f>IF(BE101=AP29,1,0)</f>
        <v>0</v>
      </c>
      <c r="CH101" s="22">
        <f>IF(BE101=AP32,1,0)</f>
        <v>0</v>
      </c>
      <c r="CI101" s="22">
        <f>IF(BE101=AP35,1,0)</f>
        <v>0</v>
      </c>
      <c r="CJ101" s="3"/>
      <c r="CK101" s="3"/>
      <c r="CL101" s="3"/>
      <c r="CM101" s="3"/>
      <c r="CN101" s="3"/>
      <c r="CO101" s="3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</row>
    <row r="102" spans="1:149" ht="7.5" customHeight="1">
      <c r="B102" s="172"/>
      <c r="C102" s="173"/>
      <c r="D102" s="174"/>
      <c r="E102" s="262"/>
      <c r="F102" s="263"/>
      <c r="G102" s="269"/>
      <c r="H102" s="262"/>
      <c r="I102" s="263"/>
      <c r="J102" s="269"/>
      <c r="K102" s="262"/>
      <c r="L102" s="263"/>
      <c r="M102" s="264"/>
      <c r="N102" s="249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1"/>
      <c r="AF102" s="213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240"/>
      <c r="BF102" s="241"/>
      <c r="BG102" s="241"/>
      <c r="BH102" s="241"/>
      <c r="BI102" s="241"/>
      <c r="BJ102" s="241"/>
      <c r="BK102" s="241"/>
      <c r="BL102" s="241"/>
      <c r="BM102" s="241"/>
      <c r="BN102" s="241"/>
      <c r="BO102" s="241"/>
      <c r="BP102" s="241"/>
      <c r="BQ102" s="241"/>
      <c r="BR102" s="241"/>
      <c r="BS102" s="241"/>
      <c r="BT102" s="242"/>
      <c r="BU102" s="185"/>
      <c r="BV102" s="186"/>
      <c r="BW102" s="186"/>
      <c r="BX102" s="186"/>
      <c r="BY102" s="187"/>
      <c r="BZ102" s="332"/>
      <c r="CA102" s="333"/>
      <c r="CC102" s="3"/>
      <c r="CD102" s="25">
        <f>IF(CD103=D29,1,0)</f>
        <v>0</v>
      </c>
      <c r="CE102" s="25">
        <f>IF(CD103=D32,1,0)</f>
        <v>0</v>
      </c>
      <c r="CF102" s="25">
        <f>IF(CD103=D35,1,0)</f>
        <v>0</v>
      </c>
      <c r="CG102" s="25">
        <f>IF(CD103=AP29,1,0)</f>
        <v>0</v>
      </c>
      <c r="CH102" s="25">
        <f>IF(CD103=AP32,1,0)</f>
        <v>0</v>
      </c>
      <c r="CI102" s="25">
        <f>IF(CD103=AP35,1,0)</f>
        <v>0</v>
      </c>
      <c r="CJ102" s="3"/>
      <c r="CK102" s="3"/>
      <c r="CL102" s="3"/>
      <c r="CM102" s="3"/>
      <c r="CN102" s="3"/>
      <c r="CO102" s="3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</row>
    <row r="103" spans="1:149" ht="7.5" customHeight="1">
      <c r="A103" s="235" t="s">
        <v>55</v>
      </c>
      <c r="B103" s="163" t="s">
        <v>47</v>
      </c>
      <c r="C103" s="164"/>
      <c r="D103" s="165"/>
      <c r="E103" s="262"/>
      <c r="F103" s="263"/>
      <c r="G103" s="269"/>
      <c r="H103" s="262"/>
      <c r="I103" s="263"/>
      <c r="J103" s="269"/>
      <c r="K103" s="262"/>
      <c r="L103" s="263"/>
      <c r="M103" s="264"/>
      <c r="N103" s="253" t="str">
        <f>IF(B2=6,D4,IF(B2=5,"",IF(B2=4,"",IF(B2=3,"",""))))</f>
        <v/>
      </c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  <c r="AA103" s="350"/>
      <c r="AB103" s="350"/>
      <c r="AC103" s="350"/>
      <c r="AD103" s="350"/>
      <c r="AE103" s="351"/>
      <c r="AF103" s="213"/>
      <c r="AG103" s="195"/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240"/>
      <c r="BF103" s="241"/>
      <c r="BG103" s="241"/>
      <c r="BH103" s="241"/>
      <c r="BI103" s="241"/>
      <c r="BJ103" s="241"/>
      <c r="BK103" s="241"/>
      <c r="BL103" s="241"/>
      <c r="BM103" s="241"/>
      <c r="BN103" s="241"/>
      <c r="BO103" s="241"/>
      <c r="BP103" s="241"/>
      <c r="BQ103" s="241"/>
      <c r="BR103" s="241"/>
      <c r="BS103" s="241"/>
      <c r="BT103" s="242"/>
      <c r="BU103" s="185"/>
      <c r="BV103" s="186"/>
      <c r="BW103" s="186"/>
      <c r="BX103" s="186"/>
      <c r="BY103" s="187"/>
      <c r="BZ103" s="332"/>
      <c r="CA103" s="333"/>
      <c r="CC103" s="3"/>
      <c r="CD103" s="26" t="str">
        <f>IF(BZ101=""," ",IF(LEFT(BZ101,1)="3",N103,N101))</f>
        <v xml:space="preserve"> </v>
      </c>
      <c r="CE103" s="27"/>
      <c r="CF103" s="27"/>
      <c r="CG103" s="27"/>
      <c r="CH103" s="28"/>
      <c r="CI103" s="28"/>
      <c r="CJ103" s="3"/>
      <c r="CK103" s="3"/>
      <c r="CL103" s="3"/>
      <c r="CM103" s="3"/>
      <c r="CN103" s="3"/>
      <c r="CO103" s="3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</row>
    <row r="104" spans="1:149" ht="7.5" customHeight="1">
      <c r="A104" s="236"/>
      <c r="B104" s="166"/>
      <c r="C104" s="167"/>
      <c r="D104" s="168"/>
      <c r="E104" s="361"/>
      <c r="F104" s="362"/>
      <c r="G104" s="363"/>
      <c r="H104" s="361"/>
      <c r="I104" s="362"/>
      <c r="J104" s="363"/>
      <c r="K104" s="361"/>
      <c r="L104" s="362"/>
      <c r="M104" s="376"/>
      <c r="N104" s="352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353"/>
      <c r="Z104" s="353"/>
      <c r="AA104" s="353"/>
      <c r="AB104" s="353"/>
      <c r="AC104" s="353"/>
      <c r="AD104" s="353"/>
      <c r="AE104" s="354"/>
      <c r="AF104" s="360"/>
      <c r="AG104" s="349"/>
      <c r="AH104" s="349"/>
      <c r="AI104" s="349"/>
      <c r="AJ104" s="349"/>
      <c r="AK104" s="349"/>
      <c r="AL104" s="349"/>
      <c r="AM104" s="349"/>
      <c r="AN104" s="349"/>
      <c r="AO104" s="349"/>
      <c r="AP104" s="349"/>
      <c r="AQ104" s="349"/>
      <c r="AR104" s="349"/>
      <c r="AS104" s="349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277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9"/>
      <c r="BU104" s="274"/>
      <c r="BV104" s="275"/>
      <c r="BW104" s="275"/>
      <c r="BX104" s="275"/>
      <c r="BY104" s="276"/>
      <c r="BZ104" s="332"/>
      <c r="CA104" s="333"/>
      <c r="CC104" s="3"/>
      <c r="CD104" s="28"/>
      <c r="CE104" s="28"/>
      <c r="CF104" s="28"/>
      <c r="CG104" s="28"/>
      <c r="CH104" s="28"/>
      <c r="CI104" s="28"/>
      <c r="CJ104" s="3"/>
      <c r="CK104" s="3"/>
      <c r="CL104" s="3"/>
      <c r="CM104" s="3"/>
      <c r="CN104" s="3"/>
      <c r="CO104" s="3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</row>
    <row r="105" spans="1:149" ht="6.7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"/>
      <c r="CD105" s="377">
        <f t="shared" ref="CD105:CI105" si="0">CD45+CD49+CD53+CD57+CD61+CD65+CD69+CD73+CD77+CD81+CD85+CD89+CD93+CD97+CD101</f>
        <v>0</v>
      </c>
      <c r="CE105" s="377">
        <f t="shared" si="0"/>
        <v>0</v>
      </c>
      <c r="CF105" s="377">
        <f t="shared" si="0"/>
        <v>0</v>
      </c>
      <c r="CG105" s="377">
        <f t="shared" si="0"/>
        <v>0</v>
      </c>
      <c r="CH105" s="377">
        <f t="shared" si="0"/>
        <v>0</v>
      </c>
      <c r="CI105" s="377">
        <f t="shared" si="0"/>
        <v>0</v>
      </c>
      <c r="CJ105" s="3"/>
      <c r="CK105" s="3"/>
      <c r="CL105" s="3"/>
      <c r="CM105" s="3"/>
      <c r="CN105" s="3"/>
      <c r="CO105" s="3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</row>
    <row r="106" spans="1:149" ht="6.7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"/>
      <c r="CD106" s="377"/>
      <c r="CE106" s="377"/>
      <c r="CF106" s="377"/>
      <c r="CG106" s="377"/>
      <c r="CH106" s="377"/>
      <c r="CI106" s="377"/>
      <c r="CJ106" s="3"/>
      <c r="CK106" s="3"/>
      <c r="CL106" s="3"/>
      <c r="CM106" s="3"/>
      <c r="CN106" s="3"/>
      <c r="CO106" s="3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</row>
    <row r="107" spans="1:149" ht="13.5" customHeight="1">
      <c r="B107" s="31"/>
      <c r="C107" s="31"/>
      <c r="D107" s="31"/>
      <c r="E107" s="31"/>
      <c r="F107" s="31"/>
      <c r="G107" s="32" t="s">
        <v>46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4"/>
      <c r="AG107" s="31"/>
      <c r="AH107" s="206" t="s">
        <v>36</v>
      </c>
      <c r="AI107" s="207"/>
      <c r="AJ107" s="208"/>
      <c r="AK107" s="206" t="s">
        <v>37</v>
      </c>
      <c r="AL107" s="207"/>
      <c r="AM107" s="208"/>
      <c r="AN107" s="206" t="s">
        <v>38</v>
      </c>
      <c r="AO107" s="207"/>
      <c r="AP107" s="208"/>
      <c r="AQ107" s="367" t="s">
        <v>82</v>
      </c>
      <c r="AR107" s="368"/>
      <c r="AS107" s="369"/>
      <c r="AT107" s="206" t="s">
        <v>39</v>
      </c>
      <c r="AU107" s="207"/>
      <c r="AV107" s="208"/>
      <c r="AW107" s="370" t="s">
        <v>40</v>
      </c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2"/>
      <c r="BZ107" s="30"/>
      <c r="CA107" s="30"/>
      <c r="CB107" s="30"/>
      <c r="CC107" s="3"/>
      <c r="CD107" s="377">
        <f t="shared" ref="CD107:CI107" si="1">CD46+CD50+CD54+CD58+CD62+CD66+CD70+CD74+CD78+CD82+CD86+CD90+CD94+CD98+CD102</f>
        <v>0</v>
      </c>
      <c r="CE107" s="377">
        <f t="shared" si="1"/>
        <v>0</v>
      </c>
      <c r="CF107" s="377">
        <f t="shared" si="1"/>
        <v>0</v>
      </c>
      <c r="CG107" s="377">
        <f t="shared" si="1"/>
        <v>0</v>
      </c>
      <c r="CH107" s="377">
        <f t="shared" si="1"/>
        <v>0</v>
      </c>
      <c r="CI107" s="377">
        <f t="shared" si="1"/>
        <v>0</v>
      </c>
      <c r="CJ107" s="3"/>
      <c r="CK107" s="3"/>
      <c r="CL107" s="3"/>
      <c r="CM107" s="3"/>
      <c r="CN107" s="3"/>
      <c r="CO107" s="3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</row>
    <row r="108" spans="1:149" ht="13.5" customHeight="1">
      <c r="B108" s="31"/>
      <c r="C108" s="31"/>
      <c r="D108" s="31"/>
      <c r="E108" s="31"/>
      <c r="F108" s="31"/>
      <c r="G108" s="357" t="str">
        <f t="shared" ref="G108:G113" si="2">IF(AH108&lt;&gt;"",RANK(AT108,$AT$108:$AT$113),"")</f>
        <v/>
      </c>
      <c r="H108" s="358"/>
      <c r="I108" s="358"/>
      <c r="J108" s="359"/>
      <c r="K108" s="35" t="str">
        <f>IF(D29&lt;&gt;"",D29&amp;"   ("&amp;V29&amp;")","")</f>
        <v>Emili Asensio   (CTT Castellnou)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7"/>
      <c r="AG108" s="38"/>
      <c r="AH108" s="160" t="str">
        <f t="shared" ref="AH108:AH113" si="3">IF(SUM(AK108:AP109)=0,"",SUM(AK108:AN108))</f>
        <v/>
      </c>
      <c r="AI108" s="161"/>
      <c r="AJ108" s="162"/>
      <c r="AK108" s="160" t="str">
        <f>IF(CD105+CD107=0,"",CD105)</f>
        <v/>
      </c>
      <c r="AL108" s="161"/>
      <c r="AM108" s="162"/>
      <c r="AN108" s="160" t="str">
        <f>IF(CD105+CD107=0,"",CD107)</f>
        <v/>
      </c>
      <c r="AO108" s="161"/>
      <c r="AP108" s="162"/>
      <c r="AQ108" s="306"/>
      <c r="AR108" s="307"/>
      <c r="AS108" s="308"/>
      <c r="AT108" s="160" t="str">
        <f t="shared" ref="AT108:AT113" si="4">IF(AH108&lt;&gt;"",AK108*2+AN108-AQ108,"")</f>
        <v/>
      </c>
      <c r="AU108" s="161"/>
      <c r="AV108" s="162"/>
      <c r="AW108" s="381"/>
      <c r="AX108" s="382"/>
      <c r="AY108" s="382"/>
      <c r="AZ108" s="382"/>
      <c r="BA108" s="382"/>
      <c r="BB108" s="382"/>
      <c r="BC108" s="382"/>
      <c r="BD108" s="382"/>
      <c r="BE108" s="382"/>
      <c r="BF108" s="382"/>
      <c r="BG108" s="382"/>
      <c r="BH108" s="382"/>
      <c r="BI108" s="382"/>
      <c r="BJ108" s="382"/>
      <c r="BK108" s="382"/>
      <c r="BL108" s="382"/>
      <c r="BM108" s="382"/>
      <c r="BN108" s="382"/>
      <c r="BO108" s="382"/>
      <c r="BP108" s="382"/>
      <c r="BQ108" s="382"/>
      <c r="BR108" s="382"/>
      <c r="BS108" s="382"/>
      <c r="BT108" s="382"/>
      <c r="BU108" s="382"/>
      <c r="BV108" s="382"/>
      <c r="BW108" s="382"/>
      <c r="BX108" s="382"/>
      <c r="BY108" s="383"/>
      <c r="BZ108" s="30"/>
      <c r="CA108" s="30"/>
      <c r="CB108" s="30"/>
      <c r="CC108" s="3"/>
      <c r="CD108" s="377"/>
      <c r="CE108" s="377"/>
      <c r="CF108" s="377"/>
      <c r="CG108" s="377"/>
      <c r="CH108" s="377"/>
      <c r="CI108" s="377"/>
      <c r="CJ108" s="3"/>
      <c r="CK108" s="3"/>
      <c r="CL108" s="3"/>
      <c r="CM108" s="3"/>
      <c r="CN108" s="3"/>
      <c r="CO108" s="3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</row>
    <row r="109" spans="1:149" ht="13.5" customHeight="1">
      <c r="B109" s="31"/>
      <c r="C109" s="31"/>
      <c r="D109" s="31"/>
      <c r="E109" s="31"/>
      <c r="F109" s="31"/>
      <c r="G109" s="357" t="str">
        <f t="shared" si="2"/>
        <v/>
      </c>
      <c r="H109" s="358"/>
      <c r="I109" s="358"/>
      <c r="J109" s="359"/>
      <c r="K109" s="35" t="str">
        <f>IF(D32&lt;&gt;"",D32&amp;"   ("&amp;V32&amp;")","")</f>
        <v>Carles Planella   (CTT Borges)</v>
      </c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7"/>
      <c r="AG109" s="38"/>
      <c r="AH109" s="160" t="str">
        <f t="shared" si="3"/>
        <v/>
      </c>
      <c r="AI109" s="161"/>
      <c r="AJ109" s="162"/>
      <c r="AK109" s="160" t="str">
        <f>IF(CE105+CE107=0,"",CE105)</f>
        <v/>
      </c>
      <c r="AL109" s="161"/>
      <c r="AM109" s="162"/>
      <c r="AN109" s="160" t="str">
        <f>IF(CE105+CE107=0,"",CE107)</f>
        <v/>
      </c>
      <c r="AO109" s="161"/>
      <c r="AP109" s="162"/>
      <c r="AQ109" s="306"/>
      <c r="AR109" s="307"/>
      <c r="AS109" s="308"/>
      <c r="AT109" s="160" t="str">
        <f t="shared" si="4"/>
        <v/>
      </c>
      <c r="AU109" s="161"/>
      <c r="AV109" s="162"/>
      <c r="AW109" s="381"/>
      <c r="AX109" s="382"/>
      <c r="AY109" s="382"/>
      <c r="AZ109" s="382"/>
      <c r="BA109" s="382"/>
      <c r="BB109" s="382"/>
      <c r="BC109" s="382"/>
      <c r="BD109" s="382"/>
      <c r="BE109" s="382"/>
      <c r="BF109" s="382"/>
      <c r="BG109" s="382"/>
      <c r="BH109" s="382"/>
      <c r="BI109" s="382"/>
      <c r="BJ109" s="382"/>
      <c r="BK109" s="382"/>
      <c r="BL109" s="382"/>
      <c r="BM109" s="382"/>
      <c r="BN109" s="382"/>
      <c r="BO109" s="382"/>
      <c r="BP109" s="382"/>
      <c r="BQ109" s="382"/>
      <c r="BR109" s="382"/>
      <c r="BS109" s="382"/>
      <c r="BT109" s="382"/>
      <c r="BU109" s="382"/>
      <c r="BV109" s="382"/>
      <c r="BW109" s="382"/>
      <c r="BX109" s="382"/>
      <c r="BY109" s="383"/>
      <c r="BZ109" s="30"/>
      <c r="CA109" s="30"/>
      <c r="CB109" s="30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</row>
    <row r="110" spans="1:149" ht="13.5" customHeight="1">
      <c r="B110" s="31"/>
      <c r="C110" s="31"/>
      <c r="D110" s="31"/>
      <c r="E110" s="31"/>
      <c r="F110" s="31"/>
      <c r="G110" s="357" t="str">
        <f t="shared" si="2"/>
        <v/>
      </c>
      <c r="H110" s="358"/>
      <c r="I110" s="358"/>
      <c r="J110" s="359"/>
      <c r="K110" s="35" t="str">
        <f>IF(D35&lt;&gt;"",D35&amp;"   ("&amp;V35&amp;")","")</f>
        <v>Aleix Farrero   (CTT Pont de Suert)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7"/>
      <c r="AG110" s="38"/>
      <c r="AH110" s="160" t="str">
        <f t="shared" si="3"/>
        <v/>
      </c>
      <c r="AI110" s="161"/>
      <c r="AJ110" s="162"/>
      <c r="AK110" s="160" t="str">
        <f>IF(CF105+CF107=0,"",CF105)</f>
        <v/>
      </c>
      <c r="AL110" s="161"/>
      <c r="AM110" s="162"/>
      <c r="AN110" s="160" t="str">
        <f>IF(CF105+CF107=0,"",CF107)</f>
        <v/>
      </c>
      <c r="AO110" s="161"/>
      <c r="AP110" s="162"/>
      <c r="AQ110" s="306"/>
      <c r="AR110" s="307"/>
      <c r="AS110" s="308"/>
      <c r="AT110" s="160" t="str">
        <f t="shared" si="4"/>
        <v/>
      </c>
      <c r="AU110" s="161"/>
      <c r="AV110" s="162"/>
      <c r="AW110" s="381"/>
      <c r="AX110" s="382"/>
      <c r="AY110" s="382"/>
      <c r="AZ110" s="382"/>
      <c r="BA110" s="382"/>
      <c r="BB110" s="382"/>
      <c r="BC110" s="382"/>
      <c r="BD110" s="382"/>
      <c r="BE110" s="382"/>
      <c r="BF110" s="382"/>
      <c r="BG110" s="382"/>
      <c r="BH110" s="382"/>
      <c r="BI110" s="382"/>
      <c r="BJ110" s="382"/>
      <c r="BK110" s="382"/>
      <c r="BL110" s="382"/>
      <c r="BM110" s="382"/>
      <c r="BN110" s="382"/>
      <c r="BO110" s="382"/>
      <c r="BP110" s="382"/>
      <c r="BQ110" s="382"/>
      <c r="BR110" s="382"/>
      <c r="BS110" s="382"/>
      <c r="BT110" s="382"/>
      <c r="BU110" s="382"/>
      <c r="BV110" s="382"/>
      <c r="BW110" s="382"/>
      <c r="BX110" s="382"/>
      <c r="BY110" s="383"/>
      <c r="BZ110" s="30"/>
      <c r="CA110" s="30"/>
      <c r="CB110" s="30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</row>
    <row r="111" spans="1:149" ht="13.5" customHeight="1">
      <c r="B111" s="31"/>
      <c r="C111" s="31"/>
      <c r="D111" s="31"/>
      <c r="E111" s="31"/>
      <c r="F111" s="31"/>
      <c r="G111" s="357" t="str">
        <f t="shared" si="2"/>
        <v/>
      </c>
      <c r="H111" s="358"/>
      <c r="I111" s="358"/>
      <c r="J111" s="359"/>
      <c r="K111" s="35" t="str">
        <f>IF(AP29&lt;&gt;"",AP29&amp;"   ("&amp;BH29&amp;")","")</f>
        <v/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7"/>
      <c r="AG111" s="38"/>
      <c r="AH111" s="160" t="str">
        <f t="shared" si="3"/>
        <v/>
      </c>
      <c r="AI111" s="161"/>
      <c r="AJ111" s="162"/>
      <c r="AK111" s="160" t="str">
        <f>IF(CG105+CG107=0,"",CG105)</f>
        <v/>
      </c>
      <c r="AL111" s="161"/>
      <c r="AM111" s="162"/>
      <c r="AN111" s="160" t="str">
        <f>IF(CG105+CG107=0,"",CG107)</f>
        <v/>
      </c>
      <c r="AO111" s="161"/>
      <c r="AP111" s="162"/>
      <c r="AQ111" s="306"/>
      <c r="AR111" s="307"/>
      <c r="AS111" s="308"/>
      <c r="AT111" s="160" t="str">
        <f t="shared" si="4"/>
        <v/>
      </c>
      <c r="AU111" s="161"/>
      <c r="AV111" s="162"/>
      <c r="AW111" s="381"/>
      <c r="AX111" s="382"/>
      <c r="AY111" s="382"/>
      <c r="AZ111" s="382"/>
      <c r="BA111" s="382"/>
      <c r="BB111" s="382"/>
      <c r="BC111" s="382"/>
      <c r="BD111" s="382"/>
      <c r="BE111" s="382"/>
      <c r="BF111" s="382"/>
      <c r="BG111" s="382"/>
      <c r="BH111" s="382"/>
      <c r="BI111" s="382"/>
      <c r="BJ111" s="382"/>
      <c r="BK111" s="382"/>
      <c r="BL111" s="382"/>
      <c r="BM111" s="382"/>
      <c r="BN111" s="382"/>
      <c r="BO111" s="382"/>
      <c r="BP111" s="382"/>
      <c r="BQ111" s="382"/>
      <c r="BR111" s="382"/>
      <c r="BS111" s="382"/>
      <c r="BT111" s="382"/>
      <c r="BU111" s="382"/>
      <c r="BV111" s="382"/>
      <c r="BW111" s="382"/>
      <c r="BX111" s="382"/>
      <c r="BY111" s="383"/>
      <c r="BZ111" s="30"/>
      <c r="CA111" s="30"/>
      <c r="CB111" s="30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</row>
    <row r="112" spans="1:149" ht="13.5" customHeight="1">
      <c r="B112" s="31"/>
      <c r="C112" s="31"/>
      <c r="D112" s="31"/>
      <c r="E112" s="31"/>
      <c r="F112" s="31"/>
      <c r="G112" s="357" t="str">
        <f t="shared" si="2"/>
        <v/>
      </c>
      <c r="H112" s="358"/>
      <c r="I112" s="358"/>
      <c r="J112" s="359"/>
      <c r="K112" s="35" t="str">
        <f>IF(AP32&lt;&gt;"",AP32&amp;"   ("&amp;BH32&amp;")","")</f>
        <v/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7"/>
      <c r="AG112" s="38"/>
      <c r="AH112" s="160" t="str">
        <f t="shared" si="3"/>
        <v/>
      </c>
      <c r="AI112" s="161"/>
      <c r="AJ112" s="162"/>
      <c r="AK112" s="160" t="str">
        <f>IF(CH105+CH107=0,"",CH105)</f>
        <v/>
      </c>
      <c r="AL112" s="161"/>
      <c r="AM112" s="162"/>
      <c r="AN112" s="160" t="str">
        <f>IF(CH105+CH107=0,"",CH107)</f>
        <v/>
      </c>
      <c r="AO112" s="161"/>
      <c r="AP112" s="162"/>
      <c r="AQ112" s="306"/>
      <c r="AR112" s="307"/>
      <c r="AS112" s="308"/>
      <c r="AT112" s="160" t="str">
        <f t="shared" si="4"/>
        <v/>
      </c>
      <c r="AU112" s="161"/>
      <c r="AV112" s="162"/>
      <c r="AW112" s="381"/>
      <c r="AX112" s="382"/>
      <c r="AY112" s="382"/>
      <c r="AZ112" s="382"/>
      <c r="BA112" s="382"/>
      <c r="BB112" s="382"/>
      <c r="BC112" s="382"/>
      <c r="BD112" s="382"/>
      <c r="BE112" s="382"/>
      <c r="BF112" s="382"/>
      <c r="BG112" s="382"/>
      <c r="BH112" s="382"/>
      <c r="BI112" s="382"/>
      <c r="BJ112" s="382"/>
      <c r="BK112" s="382"/>
      <c r="BL112" s="382"/>
      <c r="BM112" s="382"/>
      <c r="BN112" s="382"/>
      <c r="BO112" s="382"/>
      <c r="BP112" s="382"/>
      <c r="BQ112" s="382"/>
      <c r="BR112" s="382"/>
      <c r="BS112" s="382"/>
      <c r="BT112" s="382"/>
      <c r="BU112" s="382"/>
      <c r="BV112" s="382"/>
      <c r="BW112" s="382"/>
      <c r="BX112" s="382"/>
      <c r="BY112" s="383"/>
      <c r="BZ112" s="30"/>
      <c r="CA112" s="30"/>
      <c r="CB112" s="30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</row>
    <row r="113" spans="1:149" ht="13.5" customHeight="1">
      <c r="B113" s="31"/>
      <c r="C113" s="31"/>
      <c r="D113" s="31"/>
      <c r="E113" s="31"/>
      <c r="F113" s="31"/>
      <c r="G113" s="357" t="str">
        <f t="shared" si="2"/>
        <v/>
      </c>
      <c r="H113" s="358"/>
      <c r="I113" s="358"/>
      <c r="J113" s="359"/>
      <c r="K113" s="35" t="str">
        <f>IF(AP35&lt;&gt;"",AP35&amp;"   ("&amp;BH35&amp;")","")</f>
        <v/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7"/>
      <c r="AG113" s="38"/>
      <c r="AH113" s="160" t="str">
        <f t="shared" si="3"/>
        <v/>
      </c>
      <c r="AI113" s="161"/>
      <c r="AJ113" s="162"/>
      <c r="AK113" s="160" t="str">
        <f>IF(CI105+CI107=0,"",CI105)</f>
        <v/>
      </c>
      <c r="AL113" s="161"/>
      <c r="AM113" s="162"/>
      <c r="AN113" s="160" t="str">
        <f>IF(CI105+CI107=0,"",CI107)</f>
        <v/>
      </c>
      <c r="AO113" s="161"/>
      <c r="AP113" s="162"/>
      <c r="AQ113" s="306"/>
      <c r="AR113" s="307"/>
      <c r="AS113" s="308"/>
      <c r="AT113" s="160" t="str">
        <f t="shared" si="4"/>
        <v/>
      </c>
      <c r="AU113" s="161"/>
      <c r="AV113" s="162"/>
      <c r="AW113" s="378"/>
      <c r="AX113" s="379"/>
      <c r="AY113" s="379"/>
      <c r="AZ113" s="379"/>
      <c r="BA113" s="379"/>
      <c r="BB113" s="379"/>
      <c r="BC113" s="379"/>
      <c r="BD113" s="379"/>
      <c r="BE113" s="379"/>
      <c r="BF113" s="379"/>
      <c r="BG113" s="379"/>
      <c r="BH113" s="379"/>
      <c r="BI113" s="379"/>
      <c r="BJ113" s="379"/>
      <c r="BK113" s="379"/>
      <c r="BL113" s="379"/>
      <c r="BM113" s="379"/>
      <c r="BN113" s="379"/>
      <c r="BO113" s="379"/>
      <c r="BP113" s="379"/>
      <c r="BQ113" s="379"/>
      <c r="BR113" s="379"/>
      <c r="BS113" s="379"/>
      <c r="BT113" s="379"/>
      <c r="BU113" s="379"/>
      <c r="BV113" s="379"/>
      <c r="BW113" s="379"/>
      <c r="BX113" s="379"/>
      <c r="BY113" s="380"/>
      <c r="BZ113" s="30"/>
      <c r="CA113" s="30"/>
      <c r="CB113" s="30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</row>
    <row r="114" spans="1:149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</row>
    <row r="115" spans="1:149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</row>
    <row r="116" spans="1:149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</row>
    <row r="117" spans="1:149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</row>
    <row r="118" spans="1:149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</row>
    <row r="119" spans="1:14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</row>
    <row r="120" spans="1:149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</row>
    <row r="121" spans="1:149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</row>
    <row r="122" spans="1:149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</row>
    <row r="123" spans="1:149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</row>
    <row r="124" spans="1:149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</row>
    <row r="125" spans="1:149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</row>
    <row r="126" spans="1:149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</row>
    <row r="127" spans="1:149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</row>
    <row r="128" spans="1:149" ht="12.75" customHeight="1">
      <c r="B128" s="31"/>
      <c r="C128" s="31"/>
      <c r="D128" s="31"/>
      <c r="E128" s="31"/>
      <c r="F128" s="31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39"/>
      <c r="AU128" s="31"/>
      <c r="AV128" s="31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</row>
    <row r="129" spans="3:149" ht="12.75" customHeigh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</row>
    <row r="130" spans="3:149" ht="12.75" customHeight="1"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</row>
    <row r="131" spans="3:149" ht="6.75" customHeight="1"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</row>
    <row r="132" spans="3:149" ht="6.75" customHeight="1"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</row>
    <row r="133" spans="3:149" ht="6.75" customHeight="1"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</row>
    <row r="134" spans="3:149" ht="6.75" customHeight="1"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</row>
    <row r="135" spans="3:149" ht="6.75" customHeight="1"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</row>
    <row r="136" spans="3:149" ht="6.75" customHeight="1"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</row>
    <row r="137" spans="3:149" ht="6.75" customHeight="1"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</row>
    <row r="138" spans="3:149" ht="6.75" customHeight="1"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</row>
    <row r="139" spans="3:149" ht="6.75" customHeight="1"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</row>
    <row r="140" spans="3:149" ht="6.75" customHeight="1"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</row>
    <row r="141" spans="3:149" ht="6.75" customHeight="1"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</row>
    <row r="142" spans="3:149" ht="6.75" customHeight="1"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</row>
    <row r="143" spans="3:149" ht="6.75" customHeight="1"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</row>
    <row r="144" spans="3:149" ht="6.75" customHeight="1"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</row>
    <row r="145" spans="1:149" ht="6.75" customHeight="1"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</row>
    <row r="146" spans="1:149" ht="6.75" customHeight="1"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</row>
    <row r="147" spans="1:149" ht="6.75" customHeight="1"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</row>
    <row r="148" spans="1:149" ht="6.75" customHeight="1">
      <c r="CC148" s="30"/>
      <c r="CD148" s="30"/>
      <c r="CE148" s="31"/>
      <c r="CF148" s="31"/>
      <c r="CG148" s="5"/>
      <c r="CH148" s="5"/>
    </row>
    <row r="149" spans="1:149" ht="6.75" customHeight="1">
      <c r="CC149" s="30"/>
      <c r="CD149" s="30"/>
      <c r="CE149" s="31"/>
      <c r="CF149" s="31"/>
      <c r="CG149" s="5"/>
      <c r="CH149" s="5"/>
    </row>
    <row r="150" spans="1:149" ht="6.75" customHeight="1">
      <c r="CC150" s="30"/>
      <c r="CD150" s="30"/>
      <c r="CE150" s="31"/>
      <c r="CF150" s="31"/>
      <c r="CG150" s="5"/>
      <c r="CH150" s="5"/>
    </row>
    <row r="151" spans="1:149" ht="6.75" customHeight="1">
      <c r="CC151" s="30"/>
      <c r="CD151" s="30"/>
      <c r="CE151" s="31"/>
      <c r="CF151" s="31"/>
      <c r="CG151" s="5"/>
      <c r="CH151" s="5"/>
    </row>
    <row r="152" spans="1:149" s="20" customFormat="1" ht="6.75" customHeight="1">
      <c r="A152" s="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30"/>
      <c r="CD152" s="30"/>
      <c r="CE152" s="31"/>
      <c r="CF152" s="31"/>
      <c r="CG152" s="5"/>
      <c r="CH152" s="5"/>
      <c r="CI152" s="5"/>
      <c r="CJ152" s="5"/>
    </row>
    <row r="153" spans="1:149" s="20" customFormat="1" ht="6.75" customHeight="1">
      <c r="A153" s="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5"/>
      <c r="CH153" s="5"/>
      <c r="CI153" s="5"/>
      <c r="CJ153" s="5"/>
    </row>
    <row r="154" spans="1:149" s="20" customFormat="1" ht="6.75" customHeight="1">
      <c r="A154" s="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5"/>
      <c r="CH154" s="5"/>
      <c r="CI154" s="5"/>
      <c r="CJ154" s="5"/>
    </row>
    <row r="155" spans="1:149" s="20" customFormat="1" ht="6.75" customHeight="1">
      <c r="A155" s="5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5"/>
      <c r="CH155" s="5"/>
      <c r="CI155" s="5"/>
      <c r="CJ155" s="5"/>
    </row>
    <row r="156" spans="1:149" s="20" customFormat="1" ht="6.75" customHeight="1">
      <c r="A156" s="5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5"/>
      <c r="CH156" s="5"/>
      <c r="CI156" s="5"/>
      <c r="CJ156" s="5"/>
    </row>
    <row r="157" spans="1:149" s="20" customFormat="1" ht="6.75" customHeight="1">
      <c r="A157" s="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5"/>
      <c r="CH157" s="5"/>
      <c r="CI157" s="5"/>
      <c r="CJ157" s="5"/>
    </row>
    <row r="158" spans="1:149" s="20" customFormat="1" ht="6.75" customHeight="1">
      <c r="A158" s="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5"/>
      <c r="CH158" s="5"/>
      <c r="CI158" s="5"/>
      <c r="CJ158" s="5"/>
    </row>
    <row r="159" spans="1:149" s="20" customFormat="1" ht="6.75" customHeight="1">
      <c r="A159" s="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31"/>
      <c r="CE159" s="31"/>
      <c r="CF159" s="31"/>
      <c r="CG159" s="31"/>
      <c r="CH159" s="31"/>
    </row>
    <row r="160" spans="1:149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spans="1:86" ht="12.75" customHeight="1"/>
    <row r="210" spans="1:86" ht="12.75" customHeight="1"/>
    <row r="211" spans="1:86" s="20" customFormat="1" ht="12.75" customHeight="1">
      <c r="A211" s="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31"/>
      <c r="CE211" s="31"/>
      <c r="CF211" s="31"/>
      <c r="CG211" s="31"/>
      <c r="CH211" s="31"/>
    </row>
    <row r="212" spans="1:86" s="20" customFormat="1" ht="12.75" customHeight="1">
      <c r="A212" s="5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31"/>
      <c r="CE212" s="31"/>
      <c r="CF212" s="31"/>
      <c r="CG212" s="31"/>
      <c r="CH212" s="31"/>
    </row>
    <row r="213" spans="1:86" s="20" customFormat="1" ht="12.75" customHeight="1">
      <c r="A213" s="5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31"/>
      <c r="CE213" s="31"/>
      <c r="CF213" s="31"/>
      <c r="CG213" s="31"/>
      <c r="CH213" s="31"/>
    </row>
    <row r="214" spans="1:86" s="20" customFormat="1" ht="12.75" customHeight="1">
      <c r="A214" s="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31"/>
      <c r="CE214" s="31"/>
      <c r="CF214" s="31"/>
      <c r="CG214" s="31"/>
      <c r="CH214" s="31"/>
    </row>
    <row r="215" spans="1:86" s="20" customFormat="1" ht="12.75" customHeight="1">
      <c r="A215" s="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31"/>
      <c r="CE215" s="31"/>
      <c r="CF215" s="31"/>
      <c r="CG215" s="31"/>
      <c r="CH215" s="31"/>
    </row>
    <row r="216" spans="1:86" s="20" customFormat="1" ht="12.75" customHeight="1">
      <c r="A216" s="5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31"/>
      <c r="CE216" s="31"/>
      <c r="CF216" s="31"/>
      <c r="CG216" s="31"/>
      <c r="CH216" s="31"/>
    </row>
    <row r="217" spans="1:86" s="20" customFormat="1" ht="12.75" customHeight="1">
      <c r="A217" s="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31"/>
      <c r="CE217" s="31"/>
      <c r="CF217" s="31"/>
      <c r="CG217" s="31"/>
      <c r="CH217" s="31"/>
    </row>
    <row r="218" spans="1:86" s="20" customFormat="1" ht="12.75" customHeight="1">
      <c r="A218" s="5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31"/>
      <c r="CE218" s="31"/>
      <c r="CF218" s="31"/>
      <c r="CG218" s="31"/>
      <c r="CH218" s="31"/>
    </row>
    <row r="219" spans="1:86" s="20" customFormat="1" ht="12.75" customHeight="1">
      <c r="A219" s="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31"/>
      <c r="CE219" s="31"/>
      <c r="CF219" s="31"/>
      <c r="CG219" s="31"/>
      <c r="CH219" s="31"/>
    </row>
    <row r="220" spans="1:86" s="20" customFormat="1" ht="12.75" customHeight="1">
      <c r="A220" s="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31"/>
      <c r="CE220" s="31"/>
      <c r="CF220" s="31"/>
      <c r="CG220" s="31"/>
      <c r="CH220" s="31"/>
    </row>
    <row r="221" spans="1:86" ht="12.75" customHeight="1"/>
    <row r="222" spans="1:86" ht="12.75" customHeight="1"/>
    <row r="223" spans="1:86" ht="12.75" customHeight="1"/>
    <row r="224" spans="1:86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</sheetData>
  <sheetProtection selectLockedCells="1" selectUnlockedCells="1"/>
  <mergeCells count="427">
    <mergeCell ref="AY2:CC2"/>
    <mergeCell ref="AN2:AW2"/>
    <mergeCell ref="AN3:AW3"/>
    <mergeCell ref="BN3:BW3"/>
    <mergeCell ref="AY3:BM3"/>
    <mergeCell ref="BX3:CC3"/>
    <mergeCell ref="AT112:AV112"/>
    <mergeCell ref="AT113:AV113"/>
    <mergeCell ref="Q12:BF12"/>
    <mergeCell ref="Q13:BF13"/>
    <mergeCell ref="Q14:BF14"/>
    <mergeCell ref="Q15:BF15"/>
    <mergeCell ref="AT107:AV107"/>
    <mergeCell ref="AT108:AV108"/>
    <mergeCell ref="AT109:AV109"/>
    <mergeCell ref="AT110:AV110"/>
    <mergeCell ref="BZ42:CB43"/>
    <mergeCell ref="BS12:BY12"/>
    <mergeCell ref="AT111:AV111"/>
    <mergeCell ref="BH32:BY34"/>
    <mergeCell ref="V3:AM3"/>
    <mergeCell ref="D3:U3"/>
    <mergeCell ref="BR18:BY20"/>
    <mergeCell ref="V7:AM7"/>
    <mergeCell ref="E83:G84"/>
    <mergeCell ref="B85:D86"/>
    <mergeCell ref="B87:D88"/>
    <mergeCell ref="B83:D84"/>
    <mergeCell ref="B99:D100"/>
    <mergeCell ref="E101:G104"/>
    <mergeCell ref="B25:H26"/>
    <mergeCell ref="B22:I23"/>
    <mergeCell ref="D29:U31"/>
    <mergeCell ref="H47:J48"/>
    <mergeCell ref="K53:M54"/>
    <mergeCell ref="H55:J56"/>
    <mergeCell ref="E59:G60"/>
    <mergeCell ref="E53:G54"/>
    <mergeCell ref="K51:M52"/>
    <mergeCell ref="E51:G52"/>
    <mergeCell ref="H51:J52"/>
    <mergeCell ref="H57:J58"/>
    <mergeCell ref="K55:M56"/>
    <mergeCell ref="E57:G58"/>
    <mergeCell ref="AN4:AW4"/>
    <mergeCell ref="AY4:CC4"/>
    <mergeCell ref="AN5:AW5"/>
    <mergeCell ref="BU5:BY5"/>
    <mergeCell ref="AN8:AW8"/>
    <mergeCell ref="AY5:BC5"/>
    <mergeCell ref="D10:CB10"/>
    <mergeCell ref="AU21:AY23"/>
    <mergeCell ref="BJ5:BN5"/>
    <mergeCell ref="BO5:BT5"/>
    <mergeCell ref="AY8:BJ8"/>
    <mergeCell ref="AN6:AW6"/>
    <mergeCell ref="AY6:CC6"/>
    <mergeCell ref="AN7:AW7"/>
    <mergeCell ref="AY7:CC7"/>
    <mergeCell ref="T18:AQ20"/>
    <mergeCell ref="B19:S20"/>
    <mergeCell ref="AZ21:BD23"/>
    <mergeCell ref="B5:C5"/>
    <mergeCell ref="D5:U5"/>
    <mergeCell ref="A103:A104"/>
    <mergeCell ref="B73:D74"/>
    <mergeCell ref="E73:G74"/>
    <mergeCell ref="B75:D76"/>
    <mergeCell ref="E75:G76"/>
    <mergeCell ref="B77:D78"/>
    <mergeCell ref="E77:G78"/>
    <mergeCell ref="B79:D80"/>
    <mergeCell ref="E79:G80"/>
    <mergeCell ref="A75:A76"/>
    <mergeCell ref="A99:A100"/>
    <mergeCell ref="A87:A88"/>
    <mergeCell ref="A91:A92"/>
    <mergeCell ref="A95:A96"/>
    <mergeCell ref="B103:D104"/>
    <mergeCell ref="B91:D92"/>
    <mergeCell ref="B93:D94"/>
    <mergeCell ref="B95:D96"/>
    <mergeCell ref="B97:D98"/>
    <mergeCell ref="B89:D90"/>
    <mergeCell ref="A79:A80"/>
    <mergeCell ref="A83:A84"/>
    <mergeCell ref="B101:D102"/>
    <mergeCell ref="B81:D82"/>
    <mergeCell ref="BU97:BY100"/>
    <mergeCell ref="BU89:BY92"/>
    <mergeCell ref="BU81:BY84"/>
    <mergeCell ref="BE89:BT92"/>
    <mergeCell ref="BE73:BT76"/>
    <mergeCell ref="BE61:BT64"/>
    <mergeCell ref="AZ81:BD84"/>
    <mergeCell ref="AU73:AY76"/>
    <mergeCell ref="AZ89:BD92"/>
    <mergeCell ref="AU77:AY80"/>
    <mergeCell ref="AZ73:BD76"/>
    <mergeCell ref="AZ77:BD80"/>
    <mergeCell ref="BE97:BT100"/>
    <mergeCell ref="AK89:AO92"/>
    <mergeCell ref="AK81:AO84"/>
    <mergeCell ref="AF77:AJ80"/>
    <mergeCell ref="AF53:AJ56"/>
    <mergeCell ref="N77:AE78"/>
    <mergeCell ref="AK77:AO80"/>
    <mergeCell ref="N69:AE70"/>
    <mergeCell ref="AF69:AJ72"/>
    <mergeCell ref="AF81:AJ84"/>
    <mergeCell ref="AF73:AJ76"/>
    <mergeCell ref="AK73:AO76"/>
    <mergeCell ref="AK61:AO64"/>
    <mergeCell ref="E61:G62"/>
    <mergeCell ref="H67:J68"/>
    <mergeCell ref="E69:G70"/>
    <mergeCell ref="K65:M68"/>
    <mergeCell ref="H77:J80"/>
    <mergeCell ref="K77:M80"/>
    <mergeCell ref="E81:G82"/>
    <mergeCell ref="K69:M72"/>
    <mergeCell ref="B65:D66"/>
    <mergeCell ref="E65:G66"/>
    <mergeCell ref="H65:J66"/>
    <mergeCell ref="B67:D68"/>
    <mergeCell ref="E67:G68"/>
    <mergeCell ref="H63:J64"/>
    <mergeCell ref="H61:J62"/>
    <mergeCell ref="A47:A48"/>
    <mergeCell ref="B53:D54"/>
    <mergeCell ref="B55:D56"/>
    <mergeCell ref="B71:D72"/>
    <mergeCell ref="A71:A72"/>
    <mergeCell ref="A67:A68"/>
    <mergeCell ref="A51:A52"/>
    <mergeCell ref="A55:A56"/>
    <mergeCell ref="B61:D62"/>
    <mergeCell ref="B63:D64"/>
    <mergeCell ref="A59:A60"/>
    <mergeCell ref="B57:D58"/>
    <mergeCell ref="B59:D60"/>
    <mergeCell ref="A63:A64"/>
    <mergeCell ref="BS24:BY26"/>
    <mergeCell ref="BE21:BI23"/>
    <mergeCell ref="AP45:AT48"/>
    <mergeCell ref="BU101:BY104"/>
    <mergeCell ref="BE101:BT104"/>
    <mergeCell ref="AZ40:BD41"/>
    <mergeCell ref="AZ42:BD43"/>
    <mergeCell ref="AZ45:BD48"/>
    <mergeCell ref="BU93:BY96"/>
    <mergeCell ref="BE45:BT48"/>
    <mergeCell ref="BU49:BY52"/>
    <mergeCell ref="BU53:BY56"/>
    <mergeCell ref="BU73:BY76"/>
    <mergeCell ref="AU57:AY60"/>
    <mergeCell ref="AU65:AY68"/>
    <mergeCell ref="AZ69:BD72"/>
    <mergeCell ref="AU61:AY64"/>
    <mergeCell ref="BU61:BY64"/>
    <mergeCell ref="BE40:BT43"/>
    <mergeCell ref="BU57:BY60"/>
    <mergeCell ref="BU69:BY72"/>
    <mergeCell ref="BU65:BY68"/>
    <mergeCell ref="AU97:AY100"/>
    <mergeCell ref="BE93:BT96"/>
    <mergeCell ref="AK113:AM113"/>
    <mergeCell ref="AN113:AP113"/>
    <mergeCell ref="AQ113:AS113"/>
    <mergeCell ref="E43:G43"/>
    <mergeCell ref="AP24:BM26"/>
    <mergeCell ref="BH35:BY37"/>
    <mergeCell ref="BU40:BY43"/>
    <mergeCell ref="AP40:AT41"/>
    <mergeCell ref="AU40:AY41"/>
    <mergeCell ref="AU42:AY43"/>
    <mergeCell ref="AF45:AJ48"/>
    <mergeCell ref="AK40:AO41"/>
    <mergeCell ref="AP32:BG34"/>
    <mergeCell ref="V32:AM34"/>
    <mergeCell ref="BH29:BY31"/>
    <mergeCell ref="V29:AM31"/>
    <mergeCell ref="AP35:BG37"/>
    <mergeCell ref="AU45:AY48"/>
    <mergeCell ref="BN25:BR26"/>
    <mergeCell ref="I24:AF26"/>
    <mergeCell ref="AP42:AT43"/>
    <mergeCell ref="BE49:BT52"/>
    <mergeCell ref="AP29:BG31"/>
    <mergeCell ref="BE57:BT60"/>
    <mergeCell ref="AK112:AM112"/>
    <mergeCell ref="AN112:AP112"/>
    <mergeCell ref="AQ112:AS112"/>
    <mergeCell ref="K43:M43"/>
    <mergeCell ref="B69:D70"/>
    <mergeCell ref="E71:G72"/>
    <mergeCell ref="K89:M92"/>
    <mergeCell ref="E63:G64"/>
    <mergeCell ref="K47:M48"/>
    <mergeCell ref="N45:AE46"/>
    <mergeCell ref="E97:G100"/>
    <mergeCell ref="E89:G92"/>
    <mergeCell ref="E85:G88"/>
    <mergeCell ref="H85:J88"/>
    <mergeCell ref="K85:M88"/>
    <mergeCell ref="N53:AE54"/>
    <mergeCell ref="N67:AE68"/>
    <mergeCell ref="N61:AE62"/>
    <mergeCell ref="N63:AE64"/>
    <mergeCell ref="E49:G50"/>
    <mergeCell ref="H49:J50"/>
    <mergeCell ref="K49:M50"/>
    <mergeCell ref="E55:G56"/>
    <mergeCell ref="H53:J54"/>
    <mergeCell ref="BZ49:CA52"/>
    <mergeCell ref="N51:AE52"/>
    <mergeCell ref="N49:AE50"/>
    <mergeCell ref="BZ53:CA56"/>
    <mergeCell ref="N55:AE56"/>
    <mergeCell ref="AZ53:BD56"/>
    <mergeCell ref="BE53:BT56"/>
    <mergeCell ref="AK53:AO56"/>
    <mergeCell ref="AP49:AT52"/>
    <mergeCell ref="AK49:AO52"/>
    <mergeCell ref="AP53:AT56"/>
    <mergeCell ref="AF49:AJ52"/>
    <mergeCell ref="AZ49:BD52"/>
    <mergeCell ref="H59:J60"/>
    <mergeCell ref="K61:M64"/>
    <mergeCell ref="K57:M60"/>
    <mergeCell ref="B7:C7"/>
    <mergeCell ref="D7:U7"/>
    <mergeCell ref="B8:C8"/>
    <mergeCell ref="D8:U8"/>
    <mergeCell ref="B43:D43"/>
    <mergeCell ref="N42:AE43"/>
    <mergeCell ref="B29:C31"/>
    <mergeCell ref="K40:M42"/>
    <mergeCell ref="B40:D42"/>
    <mergeCell ref="E40:G42"/>
    <mergeCell ref="H40:J42"/>
    <mergeCell ref="H43:J43"/>
    <mergeCell ref="B32:C34"/>
    <mergeCell ref="D32:U34"/>
    <mergeCell ref="B51:D52"/>
    <mergeCell ref="B35:C37"/>
    <mergeCell ref="D35:U37"/>
    <mergeCell ref="V35:AM37"/>
    <mergeCell ref="B49:D50"/>
    <mergeCell ref="AF40:AJ41"/>
    <mergeCell ref="B47:D48"/>
    <mergeCell ref="N40:AE41"/>
    <mergeCell ref="BZ45:CA48"/>
    <mergeCell ref="BU45:BY48"/>
    <mergeCell ref="N47:AE48"/>
    <mergeCell ref="V8:AM8"/>
    <mergeCell ref="AN35:AO37"/>
    <mergeCell ref="B4:C4"/>
    <mergeCell ref="D4:U4"/>
    <mergeCell ref="V4:AM4"/>
    <mergeCell ref="B6:C6"/>
    <mergeCell ref="D6:U6"/>
    <mergeCell ref="AF42:AJ43"/>
    <mergeCell ref="AK42:AO43"/>
    <mergeCell ref="AN32:AO34"/>
    <mergeCell ref="AN29:AO31"/>
    <mergeCell ref="E47:G48"/>
    <mergeCell ref="AK45:AO48"/>
    <mergeCell ref="AR19:AU20"/>
    <mergeCell ref="J21:AT23"/>
    <mergeCell ref="AV18:BL20"/>
    <mergeCell ref="BJ21:BN23"/>
    <mergeCell ref="BN19:BP20"/>
    <mergeCell ref="BO21:BS23"/>
    <mergeCell ref="BT21:BY23"/>
    <mergeCell ref="BZ57:CA60"/>
    <mergeCell ref="N59:AE60"/>
    <mergeCell ref="BZ61:CA64"/>
    <mergeCell ref="BE65:BT68"/>
    <mergeCell ref="AZ57:BD60"/>
    <mergeCell ref="AZ61:BD64"/>
    <mergeCell ref="AZ65:BD68"/>
    <mergeCell ref="AF57:AJ60"/>
    <mergeCell ref="AK57:AO60"/>
    <mergeCell ref="BZ65:CA68"/>
    <mergeCell ref="AP65:AT68"/>
    <mergeCell ref="AK65:AO68"/>
    <mergeCell ref="AP61:AT64"/>
    <mergeCell ref="AP57:AT60"/>
    <mergeCell ref="AF65:AJ68"/>
    <mergeCell ref="N57:AE58"/>
    <mergeCell ref="AF61:AJ64"/>
    <mergeCell ref="N65:AE66"/>
    <mergeCell ref="BZ69:CA72"/>
    <mergeCell ref="N71:AE72"/>
    <mergeCell ref="H73:J76"/>
    <mergeCell ref="K73:M76"/>
    <mergeCell ref="N73:AE74"/>
    <mergeCell ref="BZ73:CA76"/>
    <mergeCell ref="N75:AE76"/>
    <mergeCell ref="H69:J72"/>
    <mergeCell ref="BE69:BT72"/>
    <mergeCell ref="AU69:AY72"/>
    <mergeCell ref="AP69:AT72"/>
    <mergeCell ref="AP73:AT76"/>
    <mergeCell ref="AK69:AO72"/>
    <mergeCell ref="BZ77:CA80"/>
    <mergeCell ref="N79:AE80"/>
    <mergeCell ref="H81:J84"/>
    <mergeCell ref="K81:M84"/>
    <mergeCell ref="N81:AE82"/>
    <mergeCell ref="BZ81:CA84"/>
    <mergeCell ref="N83:AE84"/>
    <mergeCell ref="BE77:BT80"/>
    <mergeCell ref="BE81:BT84"/>
    <mergeCell ref="AU81:AY84"/>
    <mergeCell ref="AP81:AT84"/>
    <mergeCell ref="AP77:AT80"/>
    <mergeCell ref="BU77:BY80"/>
    <mergeCell ref="BZ85:CA88"/>
    <mergeCell ref="N87:AE88"/>
    <mergeCell ref="BU85:BY88"/>
    <mergeCell ref="BE85:BT88"/>
    <mergeCell ref="AZ85:BD88"/>
    <mergeCell ref="AU85:AY88"/>
    <mergeCell ref="AP85:AT88"/>
    <mergeCell ref="AK85:AO88"/>
    <mergeCell ref="AF85:AJ88"/>
    <mergeCell ref="B2:C2"/>
    <mergeCell ref="BD5:BI5"/>
    <mergeCell ref="B3:C3"/>
    <mergeCell ref="G110:J110"/>
    <mergeCell ref="H97:J100"/>
    <mergeCell ref="K97:M100"/>
    <mergeCell ref="N97:AE98"/>
    <mergeCell ref="AF101:AJ104"/>
    <mergeCell ref="AF97:AJ100"/>
    <mergeCell ref="H101:J104"/>
    <mergeCell ref="AZ97:BD100"/>
    <mergeCell ref="AK97:AO100"/>
    <mergeCell ref="AP97:AT100"/>
    <mergeCell ref="AK101:AO104"/>
    <mergeCell ref="AP101:AT104"/>
    <mergeCell ref="AQ108:AS108"/>
    <mergeCell ref="AK109:AM109"/>
    <mergeCell ref="N103:AE104"/>
    <mergeCell ref="N91:AE92"/>
    <mergeCell ref="AZ93:BD96"/>
    <mergeCell ref="AF93:AJ96"/>
    <mergeCell ref="AU93:AY96"/>
    <mergeCell ref="AU89:AY92"/>
    <mergeCell ref="AP89:AT92"/>
    <mergeCell ref="AH112:AJ112"/>
    <mergeCell ref="CD105:CD106"/>
    <mergeCell ref="AN109:AP109"/>
    <mergeCell ref="AQ109:AS109"/>
    <mergeCell ref="AK110:AM110"/>
    <mergeCell ref="AN110:AP110"/>
    <mergeCell ref="AQ110:AS110"/>
    <mergeCell ref="AH113:AJ113"/>
    <mergeCell ref="B45:D46"/>
    <mergeCell ref="E45:G46"/>
    <mergeCell ref="H45:J46"/>
    <mergeCell ref="K45:M46"/>
    <mergeCell ref="G111:J111"/>
    <mergeCell ref="G112:J112"/>
    <mergeCell ref="G113:J113"/>
    <mergeCell ref="N99:AE100"/>
    <mergeCell ref="E93:G96"/>
    <mergeCell ref="AQ111:AS111"/>
    <mergeCell ref="BZ97:CA100"/>
    <mergeCell ref="BZ101:CA104"/>
    <mergeCell ref="BZ89:CA92"/>
    <mergeCell ref="BZ93:CA96"/>
    <mergeCell ref="AZ101:BD104"/>
    <mergeCell ref="H89:J92"/>
    <mergeCell ref="AW112:BY112"/>
    <mergeCell ref="AW113:BY113"/>
    <mergeCell ref="AW109:BY109"/>
    <mergeCell ref="AW110:BY110"/>
    <mergeCell ref="CI105:CI106"/>
    <mergeCell ref="CD107:CD108"/>
    <mergeCell ref="CE107:CE108"/>
    <mergeCell ref="CF107:CF108"/>
    <mergeCell ref="CG107:CG108"/>
    <mergeCell ref="CH107:CH108"/>
    <mergeCell ref="CI107:CI108"/>
    <mergeCell ref="CE105:CE106"/>
    <mergeCell ref="CF105:CF106"/>
    <mergeCell ref="CG105:CG106"/>
    <mergeCell ref="CH105:CH106"/>
    <mergeCell ref="AK111:AM111"/>
    <mergeCell ref="AN111:AP111"/>
    <mergeCell ref="G108:J108"/>
    <mergeCell ref="G109:J109"/>
    <mergeCell ref="AH108:AJ108"/>
    <mergeCell ref="AH109:AJ109"/>
    <mergeCell ref="AK108:AM108"/>
    <mergeCell ref="AN108:AP108"/>
    <mergeCell ref="AW108:BY108"/>
    <mergeCell ref="AW111:BY111"/>
    <mergeCell ref="AH110:AJ110"/>
    <mergeCell ref="AH111:AJ111"/>
    <mergeCell ref="AN107:AP107"/>
    <mergeCell ref="AQ107:AS107"/>
    <mergeCell ref="AW107:BY107"/>
    <mergeCell ref="D2:U2"/>
    <mergeCell ref="V2:AM2"/>
    <mergeCell ref="AH107:AJ107"/>
    <mergeCell ref="AK107:AM107"/>
    <mergeCell ref="AU101:AY104"/>
    <mergeCell ref="K101:M104"/>
    <mergeCell ref="N101:AE102"/>
    <mergeCell ref="N89:AE90"/>
    <mergeCell ref="AP93:AT96"/>
    <mergeCell ref="N85:AE86"/>
    <mergeCell ref="AF89:AJ92"/>
    <mergeCell ref="AK93:AO96"/>
    <mergeCell ref="H93:J96"/>
    <mergeCell ref="K93:M96"/>
    <mergeCell ref="N93:AE94"/>
    <mergeCell ref="N95:AE96"/>
    <mergeCell ref="V5:AM5"/>
    <mergeCell ref="V6:AM6"/>
    <mergeCell ref="AU49:AY52"/>
    <mergeCell ref="AU53:AY56"/>
    <mergeCell ref="AH25:AO26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"/>
  <pageSetup paperSize="9" orientation="portrait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3"/>
  <dimension ref="A1:ES661"/>
  <sheetViews>
    <sheetView showGridLines="0" showOutlineSymbols="0" zoomScale="115" zoomScaleNormal="130" workbookViewId="0">
      <selection activeCell="CO18" sqref="CO18"/>
    </sheetView>
  </sheetViews>
  <sheetFormatPr baseColWidth="10" defaultColWidth="1.140625" defaultRowHeight="6.75" customHeight="1" outlineLevelCol="1"/>
  <cols>
    <col min="1" max="1" width="4.7109375" style="5" customWidth="1"/>
    <col min="2" max="77" width="1.140625" style="14" customWidth="1"/>
    <col min="78" max="79" width="1.85546875" style="14" customWidth="1"/>
    <col min="80" max="80" width="1.140625" style="14" customWidth="1"/>
    <col min="81" max="81" width="2.5703125" style="14" customWidth="1"/>
    <col min="82" max="86" width="5.42578125" style="14" hidden="1" customWidth="1" outlineLevel="1"/>
    <col min="87" max="87" width="5.42578125" style="5" hidden="1" customWidth="1" outlineLevel="1"/>
    <col min="88" max="90" width="4.85546875" style="5" hidden="1" customWidth="1" outlineLevel="1"/>
    <col min="91" max="91" width="4.7109375" style="5" customWidth="1" collapsed="1"/>
    <col min="92" max="92" width="4.7109375" style="5" customWidth="1"/>
    <col min="93" max="93" width="17.28515625" style="5" customWidth="1"/>
    <col min="94" max="96" width="4.7109375" style="5" customWidth="1"/>
    <col min="97" max="98" width="4.7109375" style="5" hidden="1" customWidth="1" outlineLevel="1"/>
    <col min="99" max="99" width="1.42578125" style="5" hidden="1" customWidth="1" outlineLevel="1"/>
    <col min="100" max="100" width="1.42578125" style="5" customWidth="1" collapsed="1"/>
    <col min="101" max="113" width="1.42578125" style="5" customWidth="1"/>
    <col min="114" max="16384" width="1.140625" style="5"/>
  </cols>
  <sheetData>
    <row r="1" spans="1:14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</row>
    <row r="2" spans="1:149" ht="14.25" customHeight="1">
      <c r="A2" s="6"/>
      <c r="B2" s="355">
        <f>6-COUNTBLANK(D3:D8)</f>
        <v>4</v>
      </c>
      <c r="C2" s="356"/>
      <c r="D2" s="364" t="s">
        <v>61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 t="s">
        <v>62</v>
      </c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6"/>
      <c r="AN2" s="216" t="s">
        <v>56</v>
      </c>
      <c r="AO2" s="217"/>
      <c r="AP2" s="217"/>
      <c r="AQ2" s="217"/>
      <c r="AR2" s="217"/>
      <c r="AS2" s="217"/>
      <c r="AT2" s="217"/>
      <c r="AU2" s="217"/>
      <c r="AV2" s="217"/>
      <c r="AW2" s="217"/>
      <c r="AX2" s="7"/>
      <c r="AY2" s="215" t="s">
        <v>90</v>
      </c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</row>
    <row r="3" spans="1:149" ht="14.25" customHeight="1">
      <c r="A3" s="6"/>
      <c r="B3" s="341">
        <v>1</v>
      </c>
      <c r="C3" s="342"/>
      <c r="D3" s="229" t="s">
        <v>174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30"/>
      <c r="V3" s="226" t="s">
        <v>144</v>
      </c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8"/>
      <c r="AN3" s="216" t="s">
        <v>57</v>
      </c>
      <c r="AO3" s="217"/>
      <c r="AP3" s="217"/>
      <c r="AQ3" s="217"/>
      <c r="AR3" s="217"/>
      <c r="AS3" s="217"/>
      <c r="AT3" s="217"/>
      <c r="AU3" s="217"/>
      <c r="AV3" s="217"/>
      <c r="AW3" s="217"/>
      <c r="AX3" s="7"/>
      <c r="AY3" s="219">
        <v>41349</v>
      </c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8" t="s">
        <v>58</v>
      </c>
      <c r="BO3" s="218"/>
      <c r="BP3" s="218"/>
      <c r="BQ3" s="218"/>
      <c r="BR3" s="218"/>
      <c r="BS3" s="218"/>
      <c r="BT3" s="218"/>
      <c r="BU3" s="218"/>
      <c r="BV3" s="218"/>
      <c r="BW3" s="218"/>
      <c r="BX3" s="220">
        <v>0.375</v>
      </c>
      <c r="BY3" s="215"/>
      <c r="BZ3" s="215"/>
      <c r="CA3" s="215"/>
      <c r="CB3" s="215"/>
      <c r="CC3" s="215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</row>
    <row r="4" spans="1:149" ht="14.25" customHeight="1">
      <c r="A4" s="6"/>
      <c r="B4" s="341">
        <v>2</v>
      </c>
      <c r="C4" s="342"/>
      <c r="D4" s="229" t="s">
        <v>232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30"/>
      <c r="V4" s="226" t="s">
        <v>144</v>
      </c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8"/>
      <c r="AN4" s="216" t="s">
        <v>59</v>
      </c>
      <c r="AO4" s="217"/>
      <c r="AP4" s="217"/>
      <c r="AQ4" s="217"/>
      <c r="AR4" s="217"/>
      <c r="AS4" s="217"/>
      <c r="AT4" s="217"/>
      <c r="AU4" s="217"/>
      <c r="AV4" s="217"/>
      <c r="AW4" s="217"/>
      <c r="AX4" s="7"/>
      <c r="AY4" s="215" t="s">
        <v>91</v>
      </c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</row>
    <row r="5" spans="1:149" ht="14.25" customHeight="1">
      <c r="A5" s="6"/>
      <c r="B5" s="341">
        <v>3</v>
      </c>
      <c r="C5" s="342"/>
      <c r="D5" s="229" t="s">
        <v>181</v>
      </c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30"/>
      <c r="V5" s="226" t="s">
        <v>144</v>
      </c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8"/>
      <c r="AN5" s="216" t="s">
        <v>7</v>
      </c>
      <c r="AO5" s="217"/>
      <c r="AP5" s="217"/>
      <c r="AQ5" s="217"/>
      <c r="AR5" s="217"/>
      <c r="AS5" s="217"/>
      <c r="AT5" s="217"/>
      <c r="AU5" s="217"/>
      <c r="AV5" s="217"/>
      <c r="AW5" s="217"/>
      <c r="AX5" s="7"/>
      <c r="AY5" s="221">
        <v>1</v>
      </c>
      <c r="AZ5" s="221"/>
      <c r="BA5" s="221"/>
      <c r="BB5" s="221"/>
      <c r="BC5" s="221"/>
      <c r="BD5" s="231" t="s">
        <v>41</v>
      </c>
      <c r="BE5" s="231"/>
      <c r="BF5" s="231"/>
      <c r="BG5" s="231"/>
      <c r="BH5" s="231"/>
      <c r="BI5" s="231"/>
      <c r="BJ5" s="221">
        <v>3</v>
      </c>
      <c r="BK5" s="221"/>
      <c r="BL5" s="221"/>
      <c r="BM5" s="221"/>
      <c r="BN5" s="221"/>
      <c r="BO5" s="231" t="s">
        <v>3</v>
      </c>
      <c r="BP5" s="231"/>
      <c r="BQ5" s="231"/>
      <c r="BR5" s="231"/>
      <c r="BS5" s="231"/>
      <c r="BT5" s="231"/>
      <c r="BU5" s="221">
        <v>6</v>
      </c>
      <c r="BV5" s="221"/>
      <c r="BW5" s="221"/>
      <c r="BX5" s="221"/>
      <c r="BY5" s="221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</row>
    <row r="6" spans="1:149" ht="14.25" customHeight="1">
      <c r="A6" s="6"/>
      <c r="B6" s="341">
        <v>4</v>
      </c>
      <c r="C6" s="342"/>
      <c r="D6" s="229" t="s">
        <v>151</v>
      </c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30"/>
      <c r="V6" s="226" t="s">
        <v>146</v>
      </c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8"/>
      <c r="AN6" s="216" t="s">
        <v>0</v>
      </c>
      <c r="AO6" s="217"/>
      <c r="AP6" s="217"/>
      <c r="AQ6" s="217"/>
      <c r="AR6" s="217"/>
      <c r="AS6" s="217"/>
      <c r="AT6" s="217"/>
      <c r="AU6" s="217"/>
      <c r="AV6" s="217"/>
      <c r="AW6" s="217"/>
      <c r="AX6" s="7"/>
      <c r="AY6" s="215" t="s">
        <v>176</v>
      </c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</row>
    <row r="7" spans="1:149" ht="14.25" customHeight="1">
      <c r="A7" s="6"/>
      <c r="B7" s="341">
        <v>5</v>
      </c>
      <c r="C7" s="342"/>
      <c r="D7" s="229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30"/>
      <c r="V7" s="226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8"/>
      <c r="AN7" s="216" t="s">
        <v>1</v>
      </c>
      <c r="AO7" s="217"/>
      <c r="AP7" s="217"/>
      <c r="AQ7" s="217"/>
      <c r="AR7" s="217"/>
      <c r="AS7" s="217"/>
      <c r="AT7" s="217"/>
      <c r="AU7" s="217"/>
      <c r="AV7" s="217"/>
      <c r="AW7" s="217"/>
      <c r="AX7" s="7"/>
      <c r="AY7" s="215" t="s">
        <v>92</v>
      </c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8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</row>
    <row r="8" spans="1:149" ht="14.25" customHeight="1">
      <c r="A8" s="6"/>
      <c r="B8" s="341">
        <v>6</v>
      </c>
      <c r="C8" s="342"/>
      <c r="D8" s="229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30"/>
      <c r="V8" s="226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8"/>
      <c r="AN8" s="216" t="s">
        <v>60</v>
      </c>
      <c r="AO8" s="217"/>
      <c r="AP8" s="217"/>
      <c r="AQ8" s="217"/>
      <c r="AR8" s="217"/>
      <c r="AS8" s="217"/>
      <c r="AT8" s="217"/>
      <c r="AU8" s="217"/>
      <c r="AV8" s="217"/>
      <c r="AW8" s="217"/>
      <c r="AX8" s="7"/>
      <c r="AY8" s="232" t="s">
        <v>165</v>
      </c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4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</row>
    <row r="9" spans="1:149" ht="14.25" customHeight="1">
      <c r="A9" s="6"/>
      <c r="B9" s="2"/>
      <c r="C9" s="2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</row>
    <row r="10" spans="1:149" ht="14.25" customHeight="1">
      <c r="A10" s="6"/>
      <c r="B10" s="2"/>
      <c r="C10" s="2"/>
      <c r="D10" s="222" t="s">
        <v>86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9"/>
      <c r="CD10" s="9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</row>
    <row r="11" spans="1:149" ht="14.25" customHeight="1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2"/>
      <c r="BZ11" s="2"/>
      <c r="CA11" s="2"/>
      <c r="CB11" s="2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</row>
    <row r="12" spans="1:149" ht="12.7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Q12" s="197" t="s">
        <v>83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9" t="s">
        <v>89</v>
      </c>
      <c r="BT12" s="159"/>
      <c r="BU12" s="159"/>
      <c r="BV12" s="159"/>
      <c r="BW12" s="159"/>
      <c r="BX12" s="159"/>
      <c r="BY12" s="159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</row>
    <row r="13" spans="1:149" ht="12.75" customHeight="1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Q13" s="200" t="s">
        <v>84</v>
      </c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</row>
    <row r="14" spans="1:149" ht="12.75" customHeight="1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Q14" s="200" t="s">
        <v>85</v>
      </c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2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</row>
    <row r="15" spans="1:149" ht="12.75" customHeight="1">
      <c r="A15" s="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7"/>
      <c r="Q15" s="203" t="s">
        <v>88</v>
      </c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</row>
    <row r="16" spans="1:149" ht="12.75" customHeight="1">
      <c r="A16" s="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7"/>
      <c r="BZ16" s="17"/>
      <c r="CA16" s="17"/>
      <c r="CB16" s="17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</row>
    <row r="17" spans="1:149" ht="12.75" customHeight="1">
      <c r="A17" s="4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</row>
    <row r="18" spans="1:149" ht="7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09" t="str">
        <f>IF(AY2&lt;&gt;"",AY2,"")</f>
        <v>BORGES</v>
      </c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13"/>
      <c r="AS18" s="13"/>
      <c r="AT18" s="13"/>
      <c r="AU18" s="13"/>
      <c r="AV18" s="292">
        <f>IF(AY3&lt;&gt;"",AY3,"")</f>
        <v>41349</v>
      </c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13"/>
      <c r="BN18" s="13"/>
      <c r="BO18" s="13"/>
      <c r="BP18" s="13"/>
      <c r="BQ18" s="13"/>
      <c r="BR18" s="224">
        <f>IF(BX3&lt;&gt;"",BX3,"")</f>
        <v>0.375</v>
      </c>
      <c r="BS18" s="224"/>
      <c r="BT18" s="224"/>
      <c r="BU18" s="224"/>
      <c r="BV18" s="224"/>
      <c r="BW18" s="224"/>
      <c r="BX18" s="224"/>
      <c r="BY18" s="224"/>
      <c r="BZ18" s="1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</row>
    <row r="19" spans="1:149" ht="7.5" customHeight="1">
      <c r="A19" s="4"/>
      <c r="B19" s="181" t="s">
        <v>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98" t="s">
        <v>5</v>
      </c>
      <c r="AS19" s="298"/>
      <c r="AT19" s="298"/>
      <c r="AU19" s="298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N19" s="181" t="s">
        <v>6</v>
      </c>
      <c r="BO19" s="181"/>
      <c r="BP19" s="181"/>
      <c r="BQ19" s="13"/>
      <c r="BR19" s="224"/>
      <c r="BS19" s="224"/>
      <c r="BT19" s="224"/>
      <c r="BU19" s="224"/>
      <c r="BV19" s="224"/>
      <c r="BW19" s="224"/>
      <c r="BX19" s="224"/>
      <c r="BY19" s="224"/>
      <c r="BZ19" s="1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</row>
    <row r="20" spans="1:149" ht="7.5" customHeight="1">
      <c r="A20" s="4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98"/>
      <c r="AS20" s="298"/>
      <c r="AT20" s="298"/>
      <c r="AU20" s="298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N20" s="181"/>
      <c r="BO20" s="181"/>
      <c r="BP20" s="181"/>
      <c r="BQ20" s="18"/>
      <c r="BR20" s="225"/>
      <c r="BS20" s="225"/>
      <c r="BT20" s="225"/>
      <c r="BU20" s="225"/>
      <c r="BV20" s="225"/>
      <c r="BW20" s="225"/>
      <c r="BX20" s="225"/>
      <c r="BY20" s="225"/>
      <c r="BZ20" s="1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</row>
    <row r="21" spans="1:149" ht="7.5" customHeight="1">
      <c r="A21" s="4"/>
      <c r="B21" s="13"/>
      <c r="C21" s="13"/>
      <c r="D21" s="13"/>
      <c r="E21" s="13"/>
      <c r="F21" s="13"/>
      <c r="G21" s="13"/>
      <c r="H21" s="13"/>
      <c r="I21" s="13"/>
      <c r="J21" s="209" t="str">
        <f>IF(AY4&lt;&gt;"",AY4,"")</f>
        <v>CAMPIONAT PROVINCIAL</v>
      </c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23" t="s">
        <v>7</v>
      </c>
      <c r="AV21" s="223"/>
      <c r="AW21" s="223"/>
      <c r="AX21" s="223"/>
      <c r="AY21" s="223"/>
      <c r="AZ21" s="305">
        <f>IF(AY5&lt;&gt;"",AY5,"")</f>
        <v>1</v>
      </c>
      <c r="BA21" s="305"/>
      <c r="BB21" s="305"/>
      <c r="BC21" s="305"/>
      <c r="BD21" s="305"/>
      <c r="BE21" s="297" t="s">
        <v>8</v>
      </c>
      <c r="BF21" s="297"/>
      <c r="BG21" s="297"/>
      <c r="BH21" s="297"/>
      <c r="BI21" s="297"/>
      <c r="BJ21" s="280">
        <f>IF(BJ5&lt;&gt;"",BJ5,"")</f>
        <v>3</v>
      </c>
      <c r="BK21" s="280"/>
      <c r="BL21" s="280"/>
      <c r="BM21" s="280"/>
      <c r="BN21" s="280"/>
      <c r="BO21" s="223" t="s">
        <v>9</v>
      </c>
      <c r="BP21" s="223"/>
      <c r="BQ21" s="223"/>
      <c r="BR21" s="223"/>
      <c r="BS21" s="223"/>
      <c r="BT21" s="209">
        <f>IF(BU5&lt;&gt;"",BU5,"")</f>
        <v>6</v>
      </c>
      <c r="BU21" s="209"/>
      <c r="BV21" s="209"/>
      <c r="BW21" s="209"/>
      <c r="BX21" s="209"/>
      <c r="BY21" s="209"/>
      <c r="BZ21" s="1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</row>
    <row r="22" spans="1:149" ht="7.5" customHeight="1">
      <c r="A22" s="4"/>
      <c r="B22" s="181" t="s">
        <v>10</v>
      </c>
      <c r="C22" s="181"/>
      <c r="D22" s="181"/>
      <c r="E22" s="181"/>
      <c r="F22" s="181"/>
      <c r="G22" s="181"/>
      <c r="H22" s="181"/>
      <c r="I22" s="181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23"/>
      <c r="AV22" s="223"/>
      <c r="AW22" s="223"/>
      <c r="AX22" s="223"/>
      <c r="AY22" s="223"/>
      <c r="AZ22" s="280"/>
      <c r="BA22" s="280"/>
      <c r="BB22" s="280"/>
      <c r="BC22" s="280"/>
      <c r="BD22" s="280"/>
      <c r="BE22" s="223"/>
      <c r="BF22" s="223"/>
      <c r="BG22" s="223"/>
      <c r="BH22" s="223"/>
      <c r="BI22" s="223"/>
      <c r="BJ22" s="280"/>
      <c r="BK22" s="280"/>
      <c r="BL22" s="280"/>
      <c r="BM22" s="280"/>
      <c r="BN22" s="280"/>
      <c r="BO22" s="223"/>
      <c r="BP22" s="223"/>
      <c r="BQ22" s="223"/>
      <c r="BR22" s="223"/>
      <c r="BS22" s="223"/>
      <c r="BT22" s="209"/>
      <c r="BU22" s="209"/>
      <c r="BV22" s="209"/>
      <c r="BW22" s="209"/>
      <c r="BX22" s="209"/>
      <c r="BY22" s="209"/>
      <c r="BZ22" s="1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</row>
    <row r="23" spans="1:149" ht="7.5" customHeight="1">
      <c r="A23" s="4"/>
      <c r="B23" s="181"/>
      <c r="C23" s="181"/>
      <c r="D23" s="181"/>
      <c r="E23" s="181"/>
      <c r="F23" s="181"/>
      <c r="G23" s="181"/>
      <c r="H23" s="181"/>
      <c r="I23" s="181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23"/>
      <c r="AV23" s="223"/>
      <c r="AW23" s="223"/>
      <c r="AX23" s="223"/>
      <c r="AY23" s="223"/>
      <c r="AZ23" s="281"/>
      <c r="BA23" s="281"/>
      <c r="BB23" s="281"/>
      <c r="BC23" s="281"/>
      <c r="BD23" s="281"/>
      <c r="BE23" s="223"/>
      <c r="BF23" s="223"/>
      <c r="BG23" s="223"/>
      <c r="BH23" s="223"/>
      <c r="BI23" s="223"/>
      <c r="BJ23" s="281"/>
      <c r="BK23" s="281"/>
      <c r="BL23" s="281"/>
      <c r="BM23" s="281"/>
      <c r="BN23" s="282"/>
      <c r="BO23" s="223"/>
      <c r="BP23" s="223"/>
      <c r="BQ23" s="223"/>
      <c r="BR23" s="223"/>
      <c r="BS23" s="223"/>
      <c r="BT23" s="210"/>
      <c r="BU23" s="210"/>
      <c r="BV23" s="210"/>
      <c r="BW23" s="210"/>
      <c r="BX23" s="210"/>
      <c r="BY23" s="210"/>
      <c r="BZ23" s="1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</row>
    <row r="24" spans="1:149" ht="7.5" customHeight="1">
      <c r="A24" s="4"/>
      <c r="B24" s="13"/>
      <c r="C24" s="13"/>
      <c r="D24" s="13"/>
      <c r="E24" s="13"/>
      <c r="F24" s="13"/>
      <c r="G24" s="13"/>
      <c r="H24" s="13"/>
      <c r="I24" s="209" t="str">
        <f>IF(AY6&lt;&gt;"",AY6,"")</f>
        <v>ALEVINS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13"/>
      <c r="AH24" s="13"/>
      <c r="AI24" s="13"/>
      <c r="AJ24" s="13"/>
      <c r="AK24" s="13"/>
      <c r="AL24" s="13"/>
      <c r="AM24" s="13"/>
      <c r="AN24" s="13"/>
      <c r="AO24" s="13"/>
      <c r="AP24" s="280" t="str">
        <f>IF(AY7&lt;&gt;"",AY7,"")</f>
        <v>CENTRE ENTREN. BORGES</v>
      </c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19"/>
      <c r="BO24" s="19"/>
      <c r="BP24" s="13"/>
      <c r="BQ24" s="13"/>
      <c r="BR24" s="13"/>
      <c r="BS24" s="282" t="str">
        <f>IF(AY8&lt;&gt;"",AY8,"")</f>
        <v>13/14</v>
      </c>
      <c r="BT24" s="282"/>
      <c r="BU24" s="282"/>
      <c r="BV24" s="282"/>
      <c r="BW24" s="282"/>
      <c r="BX24" s="282"/>
      <c r="BY24" s="282"/>
      <c r="BZ24" s="1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</row>
    <row r="25" spans="1:149" ht="7.5" customHeight="1">
      <c r="B25" s="181" t="s">
        <v>0</v>
      </c>
      <c r="C25" s="181"/>
      <c r="D25" s="181"/>
      <c r="E25" s="181"/>
      <c r="F25" s="181"/>
      <c r="G25" s="181"/>
      <c r="H25" s="181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13"/>
      <c r="AH25" s="181" t="s">
        <v>1</v>
      </c>
      <c r="AI25" s="181"/>
      <c r="AJ25" s="181"/>
      <c r="AK25" s="181"/>
      <c r="AL25" s="181"/>
      <c r="AM25" s="181"/>
      <c r="AN25" s="181"/>
      <c r="AO25" s="181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98" t="s">
        <v>11</v>
      </c>
      <c r="BO25" s="298"/>
      <c r="BP25" s="298"/>
      <c r="BQ25" s="298"/>
      <c r="BR25" s="298"/>
      <c r="BS25" s="282"/>
      <c r="BT25" s="282"/>
      <c r="BU25" s="282"/>
      <c r="BV25" s="282"/>
      <c r="BW25" s="282"/>
      <c r="BX25" s="282"/>
      <c r="BY25" s="282"/>
      <c r="BZ25" s="18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</row>
    <row r="26" spans="1:149" ht="7.5" customHeight="1">
      <c r="B26" s="181"/>
      <c r="C26" s="181"/>
      <c r="D26" s="181"/>
      <c r="E26" s="181"/>
      <c r="F26" s="181"/>
      <c r="G26" s="181"/>
      <c r="H26" s="181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18"/>
      <c r="AH26" s="181"/>
      <c r="AI26" s="181"/>
      <c r="AJ26" s="181"/>
      <c r="AK26" s="181"/>
      <c r="AL26" s="181"/>
      <c r="AM26" s="181"/>
      <c r="AN26" s="181"/>
      <c r="AO26" s="1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  <c r="BJ26" s="281"/>
      <c r="BK26" s="281"/>
      <c r="BL26" s="281"/>
      <c r="BM26" s="281"/>
      <c r="BN26" s="298"/>
      <c r="BO26" s="298"/>
      <c r="BP26" s="298"/>
      <c r="BQ26" s="298"/>
      <c r="BR26" s="298"/>
      <c r="BS26" s="281"/>
      <c r="BT26" s="281"/>
      <c r="BU26" s="281"/>
      <c r="BV26" s="281"/>
      <c r="BW26" s="281"/>
      <c r="BX26" s="281"/>
      <c r="BY26" s="281"/>
      <c r="BZ26" s="18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</row>
    <row r="27" spans="1:149" ht="7.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</row>
    <row r="28" spans="1:149" ht="7.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7"/>
      <c r="CB28" s="17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</row>
    <row r="29" spans="1:149" ht="7.5" customHeight="1">
      <c r="A29" s="20"/>
      <c r="B29" s="309">
        <v>1</v>
      </c>
      <c r="C29" s="310"/>
      <c r="D29" s="175" t="str">
        <f>IF(D3&lt;&gt;"",D3,"")</f>
        <v>Roger Verdés</v>
      </c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6"/>
      <c r="V29" s="175" t="str">
        <f>IF(V3&lt;&gt;"",V3,"")</f>
        <v>CTT Borges</v>
      </c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6"/>
      <c r="AN29" s="309">
        <v>4</v>
      </c>
      <c r="AO29" s="310"/>
      <c r="AP29" s="299" t="str">
        <f>IF(D6&lt;&gt;"",D6,"")</f>
        <v>Marc Miró</v>
      </c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300"/>
      <c r="BH29" s="175" t="str">
        <f>IF(V6&lt;&gt;"",V6,"")</f>
        <v>CTT Mollerussa</v>
      </c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6"/>
      <c r="BZ29" s="1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</row>
    <row r="30" spans="1:149" ht="7.5" customHeight="1">
      <c r="A30" s="20"/>
      <c r="B30" s="311"/>
      <c r="C30" s="312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8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8"/>
      <c r="AN30" s="311"/>
      <c r="AO30" s="312"/>
      <c r="AP30" s="301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302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8"/>
      <c r="BZ30" s="1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</row>
    <row r="31" spans="1:149" ht="7.5" customHeight="1">
      <c r="A31" s="20"/>
      <c r="B31" s="313"/>
      <c r="C31" s="314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80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80"/>
      <c r="AN31" s="313"/>
      <c r="AO31" s="314"/>
      <c r="AP31" s="303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304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80"/>
      <c r="BZ31" s="1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</row>
    <row r="32" spans="1:149" ht="7.5" customHeight="1">
      <c r="A32" s="20"/>
      <c r="B32" s="309">
        <v>2</v>
      </c>
      <c r="C32" s="310"/>
      <c r="D32" s="175" t="str">
        <f>IF(D4&lt;&gt;"",D4,"")</f>
        <v>Ot Sànchez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6"/>
      <c r="V32" s="175" t="str">
        <f>IF(V4&lt;&gt;"",V4,"")</f>
        <v>CTT Borges</v>
      </c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6"/>
      <c r="AN32" s="309">
        <v>5</v>
      </c>
      <c r="AO32" s="310"/>
      <c r="AP32" s="299" t="str">
        <f>IF(D7&lt;&gt;"",D7,"")</f>
        <v/>
      </c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300"/>
      <c r="BH32" s="175" t="str">
        <f>IF(V7&lt;&gt;"",V7,"")</f>
        <v/>
      </c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6"/>
      <c r="BZ32" s="1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</row>
    <row r="33" spans="1:149" ht="7.5" customHeight="1">
      <c r="A33" s="20"/>
      <c r="B33" s="311"/>
      <c r="C33" s="312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8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8"/>
      <c r="AN33" s="311"/>
      <c r="AO33" s="312"/>
      <c r="AP33" s="301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302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8"/>
      <c r="BZ33" s="1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</row>
    <row r="34" spans="1:149" ht="7.5" customHeight="1">
      <c r="A34" s="20"/>
      <c r="B34" s="313"/>
      <c r="C34" s="314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80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  <c r="AN34" s="313"/>
      <c r="AO34" s="314"/>
      <c r="AP34" s="303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304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80"/>
      <c r="BZ34" s="1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</row>
    <row r="35" spans="1:149" ht="7.5" customHeight="1">
      <c r="A35" s="20"/>
      <c r="B35" s="309">
        <v>3</v>
      </c>
      <c r="C35" s="310"/>
      <c r="D35" s="175" t="str">
        <f>IF(D5&lt;&gt;"",D5,"")</f>
        <v>Aleix Bordell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6"/>
      <c r="V35" s="175" t="str">
        <f>IF(V5&lt;&gt;"",V5,"")</f>
        <v>CTT Borges</v>
      </c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6"/>
      <c r="AN35" s="309">
        <v>6</v>
      </c>
      <c r="AO35" s="310"/>
      <c r="AP35" s="299" t="str">
        <f>IF(D8&lt;&gt;"",D8,"")</f>
        <v/>
      </c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300"/>
      <c r="BH35" s="175" t="str">
        <f>IF(V8&lt;&gt;"",V8,"")</f>
        <v/>
      </c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6"/>
      <c r="BZ35" s="1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</row>
    <row r="36" spans="1:149" ht="7.5" customHeight="1">
      <c r="A36" s="20"/>
      <c r="B36" s="311"/>
      <c r="C36" s="312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8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8"/>
      <c r="AN36" s="311"/>
      <c r="AO36" s="312"/>
      <c r="AP36" s="301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302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8"/>
      <c r="BZ36" s="1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</row>
    <row r="37" spans="1:149" ht="7.5" customHeight="1">
      <c r="A37" s="20"/>
      <c r="B37" s="313"/>
      <c r="C37" s="314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80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80"/>
      <c r="AN37" s="313"/>
      <c r="AO37" s="314"/>
      <c r="AP37" s="303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304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80"/>
      <c r="BZ37" s="1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</row>
    <row r="38" spans="1:149" ht="7.5" customHeight="1">
      <c r="A38" s="20"/>
      <c r="AN38" s="18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</row>
    <row r="39" spans="1:149" ht="7.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</row>
    <row r="40" spans="1:149" ht="7.5" customHeight="1">
      <c r="B40" s="323" t="s">
        <v>42</v>
      </c>
      <c r="C40" s="324"/>
      <c r="D40" s="329"/>
      <c r="E40" s="323" t="s">
        <v>43</v>
      </c>
      <c r="F40" s="324"/>
      <c r="G40" s="329"/>
      <c r="H40" s="323" t="s">
        <v>44</v>
      </c>
      <c r="I40" s="324"/>
      <c r="J40" s="329"/>
      <c r="K40" s="323" t="s">
        <v>45</v>
      </c>
      <c r="L40" s="324"/>
      <c r="M40" s="324"/>
      <c r="N40" s="346" t="s">
        <v>53</v>
      </c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8"/>
      <c r="AF40" s="284" t="s">
        <v>12</v>
      </c>
      <c r="AG40" s="284"/>
      <c r="AH40" s="284"/>
      <c r="AI40" s="284"/>
      <c r="AJ40" s="284"/>
      <c r="AK40" s="293" t="s">
        <v>13</v>
      </c>
      <c r="AL40" s="293"/>
      <c r="AM40" s="293"/>
      <c r="AN40" s="293"/>
      <c r="AO40" s="293"/>
      <c r="AP40" s="293" t="s">
        <v>14</v>
      </c>
      <c r="AQ40" s="293"/>
      <c r="AR40" s="293"/>
      <c r="AS40" s="293"/>
      <c r="AT40" s="293"/>
      <c r="AU40" s="293" t="s">
        <v>15</v>
      </c>
      <c r="AV40" s="293"/>
      <c r="AW40" s="293"/>
      <c r="AX40" s="293"/>
      <c r="AY40" s="293"/>
      <c r="AZ40" s="293" t="s">
        <v>16</v>
      </c>
      <c r="BA40" s="293"/>
      <c r="BB40" s="293"/>
      <c r="BC40" s="293"/>
      <c r="BD40" s="293"/>
      <c r="BE40" s="283" t="s">
        <v>17</v>
      </c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5"/>
      <c r="BU40" s="283" t="s">
        <v>18</v>
      </c>
      <c r="BV40" s="284"/>
      <c r="BW40" s="284"/>
      <c r="BX40" s="284"/>
      <c r="BY40" s="285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</row>
    <row r="41" spans="1:149" ht="7.5" customHeight="1">
      <c r="B41" s="325"/>
      <c r="C41" s="326"/>
      <c r="D41" s="330"/>
      <c r="E41" s="325"/>
      <c r="F41" s="326"/>
      <c r="G41" s="330"/>
      <c r="H41" s="325"/>
      <c r="I41" s="326"/>
      <c r="J41" s="330"/>
      <c r="K41" s="325"/>
      <c r="L41" s="326"/>
      <c r="M41" s="326"/>
      <c r="N41" s="317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9"/>
      <c r="AF41" s="287"/>
      <c r="AG41" s="287"/>
      <c r="AH41" s="287"/>
      <c r="AI41" s="287"/>
      <c r="AJ41" s="287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86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287"/>
      <c r="BT41" s="288"/>
      <c r="BU41" s="286"/>
      <c r="BV41" s="287"/>
      <c r="BW41" s="287"/>
      <c r="BX41" s="287"/>
      <c r="BY41" s="288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</row>
    <row r="42" spans="1:149" ht="7.5" customHeight="1">
      <c r="B42" s="327"/>
      <c r="C42" s="328"/>
      <c r="D42" s="331"/>
      <c r="E42" s="327"/>
      <c r="F42" s="328"/>
      <c r="G42" s="331"/>
      <c r="H42" s="327"/>
      <c r="I42" s="328"/>
      <c r="J42" s="331"/>
      <c r="K42" s="327"/>
      <c r="L42" s="328"/>
      <c r="M42" s="328"/>
      <c r="N42" s="317" t="s">
        <v>54</v>
      </c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9"/>
      <c r="AF42" s="287" t="s">
        <v>19</v>
      </c>
      <c r="AG42" s="287"/>
      <c r="AH42" s="287"/>
      <c r="AI42" s="287"/>
      <c r="AJ42" s="295"/>
      <c r="AK42" s="287" t="s">
        <v>19</v>
      </c>
      <c r="AL42" s="287"/>
      <c r="AM42" s="287"/>
      <c r="AN42" s="287"/>
      <c r="AO42" s="295"/>
      <c r="AP42" s="287" t="s">
        <v>19</v>
      </c>
      <c r="AQ42" s="287"/>
      <c r="AR42" s="287"/>
      <c r="AS42" s="287"/>
      <c r="AT42" s="295"/>
      <c r="AU42" s="287" t="s">
        <v>19</v>
      </c>
      <c r="AV42" s="287"/>
      <c r="AW42" s="287"/>
      <c r="AX42" s="287"/>
      <c r="AY42" s="295"/>
      <c r="AZ42" s="287" t="s">
        <v>19</v>
      </c>
      <c r="BA42" s="287"/>
      <c r="BB42" s="287"/>
      <c r="BC42" s="287"/>
      <c r="BD42" s="295"/>
      <c r="BE42" s="286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7"/>
      <c r="BQ42" s="287"/>
      <c r="BR42" s="287"/>
      <c r="BS42" s="287"/>
      <c r="BT42" s="288"/>
      <c r="BU42" s="286"/>
      <c r="BV42" s="287"/>
      <c r="BW42" s="287"/>
      <c r="BX42" s="287"/>
      <c r="BY42" s="288"/>
      <c r="BZ42" s="157" t="s">
        <v>87</v>
      </c>
      <c r="CA42" s="158"/>
      <c r="CB42" s="158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</row>
    <row r="43" spans="1:149" ht="7.5" customHeight="1">
      <c r="B43" s="315" t="s">
        <v>20</v>
      </c>
      <c r="C43" s="316"/>
      <c r="D43" s="316"/>
      <c r="E43" s="315" t="s">
        <v>20</v>
      </c>
      <c r="F43" s="316"/>
      <c r="G43" s="316"/>
      <c r="H43" s="315" t="s">
        <v>20</v>
      </c>
      <c r="I43" s="316"/>
      <c r="J43" s="316"/>
      <c r="K43" s="315" t="s">
        <v>20</v>
      </c>
      <c r="L43" s="316"/>
      <c r="M43" s="316"/>
      <c r="N43" s="320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2"/>
      <c r="AF43" s="290"/>
      <c r="AG43" s="290"/>
      <c r="AH43" s="290"/>
      <c r="AI43" s="290"/>
      <c r="AJ43" s="296"/>
      <c r="AK43" s="290"/>
      <c r="AL43" s="290"/>
      <c r="AM43" s="290"/>
      <c r="AN43" s="290"/>
      <c r="AO43" s="296"/>
      <c r="AP43" s="290"/>
      <c r="AQ43" s="290"/>
      <c r="AR43" s="290"/>
      <c r="AS43" s="290"/>
      <c r="AT43" s="296"/>
      <c r="AU43" s="290"/>
      <c r="AV43" s="290"/>
      <c r="AW43" s="290"/>
      <c r="AX43" s="290"/>
      <c r="AY43" s="296"/>
      <c r="AZ43" s="290"/>
      <c r="BA43" s="290"/>
      <c r="BB43" s="290"/>
      <c r="BC43" s="290"/>
      <c r="BD43" s="296"/>
      <c r="BE43" s="289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1"/>
      <c r="BU43" s="289"/>
      <c r="BV43" s="290"/>
      <c r="BW43" s="290"/>
      <c r="BX43" s="290"/>
      <c r="BY43" s="291"/>
      <c r="BZ43" s="157"/>
      <c r="CA43" s="158"/>
      <c r="CB43" s="158"/>
      <c r="CC43" s="3"/>
      <c r="CD43" s="21">
        <v>1</v>
      </c>
      <c r="CE43" s="21">
        <v>2</v>
      </c>
      <c r="CF43" s="21">
        <v>3</v>
      </c>
      <c r="CG43" s="21">
        <v>4</v>
      </c>
      <c r="CH43" s="21">
        <v>5</v>
      </c>
      <c r="CI43" s="21">
        <v>6</v>
      </c>
      <c r="CJ43" s="3"/>
      <c r="CK43" s="3"/>
      <c r="CL43" s="3"/>
      <c r="CM43" s="3"/>
      <c r="CN43" s="3"/>
      <c r="CO43" s="3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</row>
    <row r="44" spans="1:149" ht="7.5" customHeight="1"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</row>
    <row r="45" spans="1:149" ht="7.5" customHeight="1">
      <c r="B45" s="373" t="s">
        <v>21</v>
      </c>
      <c r="C45" s="374"/>
      <c r="D45" s="375"/>
      <c r="E45" s="373" t="s">
        <v>22</v>
      </c>
      <c r="F45" s="374"/>
      <c r="G45" s="375"/>
      <c r="H45" s="373" t="s">
        <v>23</v>
      </c>
      <c r="I45" s="374"/>
      <c r="J45" s="375"/>
      <c r="K45" s="373" t="s">
        <v>24</v>
      </c>
      <c r="L45" s="374"/>
      <c r="M45" s="375"/>
      <c r="N45" s="343" t="str">
        <f>IF(B2=6,D5,IF(B2=5,D3,IF(B2=4,D4,IF(B2=3,D3,""))))</f>
        <v>Ot Sànchez</v>
      </c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5"/>
      <c r="AF45" s="252" t="s">
        <v>2</v>
      </c>
      <c r="AG45" s="211"/>
      <c r="AH45" s="211"/>
      <c r="AI45" s="211"/>
      <c r="AJ45" s="211"/>
      <c r="AK45" s="211" t="s">
        <v>2</v>
      </c>
      <c r="AL45" s="211"/>
      <c r="AM45" s="211"/>
      <c r="AN45" s="211"/>
      <c r="AO45" s="211"/>
      <c r="AP45" s="211" t="s">
        <v>2</v>
      </c>
      <c r="AQ45" s="211"/>
      <c r="AR45" s="211"/>
      <c r="AS45" s="211"/>
      <c r="AT45" s="211"/>
      <c r="AU45" s="211" t="s">
        <v>2</v>
      </c>
      <c r="AV45" s="211"/>
      <c r="AW45" s="211"/>
      <c r="AX45" s="211"/>
      <c r="AY45" s="211"/>
      <c r="AZ45" s="211" t="s">
        <v>2</v>
      </c>
      <c r="BA45" s="211"/>
      <c r="BB45" s="211"/>
      <c r="BC45" s="211"/>
      <c r="BD45" s="211"/>
      <c r="BE45" s="246" t="str">
        <f>IF(BZ45=""," ",IF(LEFT(BZ45,1)="3",N45,N47))</f>
        <v xml:space="preserve"> </v>
      </c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8"/>
      <c r="BU45" s="191" t="str">
        <f>IF(BZ45="","",VLOOKUP(BZ45,result,2,FALSE))</f>
        <v/>
      </c>
      <c r="BV45" s="192"/>
      <c r="BW45" s="192"/>
      <c r="BX45" s="192"/>
      <c r="BY45" s="193"/>
      <c r="BZ45" s="332"/>
      <c r="CA45" s="333"/>
      <c r="CC45" s="3"/>
      <c r="CD45" s="22">
        <f>IF(BE45=D29,1,0)</f>
        <v>0</v>
      </c>
      <c r="CE45" s="22">
        <f>IF(BE45=D32,1,0)</f>
        <v>0</v>
      </c>
      <c r="CF45" s="22">
        <f>IF(BE45=D35,1,0)</f>
        <v>0</v>
      </c>
      <c r="CG45" s="22">
        <f>IF(BE45=AP29,1,0)</f>
        <v>0</v>
      </c>
      <c r="CH45" s="22">
        <f>IF(BE45=AP32,1,0)</f>
        <v>0</v>
      </c>
      <c r="CI45" s="22">
        <f>IF(BE45=AP35,1,0)</f>
        <v>0</v>
      </c>
      <c r="CJ45" s="23" t="s">
        <v>63</v>
      </c>
      <c r="CK45" s="24" t="s">
        <v>64</v>
      </c>
      <c r="CL45" s="23" t="s">
        <v>65</v>
      </c>
      <c r="CM45" s="3"/>
      <c r="CN45" s="3"/>
      <c r="CO45" s="3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</row>
    <row r="46" spans="1:149" ht="7.5" customHeight="1">
      <c r="B46" s="172"/>
      <c r="C46" s="173"/>
      <c r="D46" s="174"/>
      <c r="E46" s="172"/>
      <c r="F46" s="173"/>
      <c r="G46" s="174"/>
      <c r="H46" s="172"/>
      <c r="I46" s="173"/>
      <c r="J46" s="174"/>
      <c r="K46" s="172"/>
      <c r="L46" s="173"/>
      <c r="M46" s="174"/>
      <c r="N46" s="249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1"/>
      <c r="AF46" s="213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240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2"/>
      <c r="BU46" s="185"/>
      <c r="BV46" s="186"/>
      <c r="BW46" s="186"/>
      <c r="BX46" s="186"/>
      <c r="BY46" s="187"/>
      <c r="BZ46" s="332"/>
      <c r="CA46" s="333"/>
      <c r="CC46" s="3"/>
      <c r="CD46" s="25">
        <f>IF(CD47=D29,1,0)</f>
        <v>0</v>
      </c>
      <c r="CE46" s="25">
        <f>IF(CD47=D32,1,0)</f>
        <v>0</v>
      </c>
      <c r="CF46" s="25">
        <f>IF(CD47=D35,1,0)</f>
        <v>0</v>
      </c>
      <c r="CG46" s="25">
        <f>IF(CD47=AP29,1,0)</f>
        <v>0</v>
      </c>
      <c r="CH46" s="25">
        <f>IF(CD47=AP32,1,0)</f>
        <v>0</v>
      </c>
      <c r="CI46" s="25">
        <f>IF(CD47=AP35,1,0)</f>
        <v>0</v>
      </c>
      <c r="CJ46" s="23" t="s">
        <v>66</v>
      </c>
      <c r="CK46" s="24" t="s">
        <v>67</v>
      </c>
      <c r="CL46" s="23" t="s">
        <v>65</v>
      </c>
      <c r="CM46" s="3"/>
      <c r="CN46" s="3"/>
      <c r="CO46" s="3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</row>
    <row r="47" spans="1:149" ht="7.5" customHeight="1">
      <c r="A47" s="235" t="s">
        <v>55</v>
      </c>
      <c r="B47" s="163" t="s">
        <v>47</v>
      </c>
      <c r="C47" s="164"/>
      <c r="D47" s="165"/>
      <c r="E47" s="163" t="s">
        <v>48</v>
      </c>
      <c r="F47" s="164"/>
      <c r="G47" s="165"/>
      <c r="H47" s="163" t="s">
        <v>49</v>
      </c>
      <c r="I47" s="164"/>
      <c r="J47" s="165"/>
      <c r="K47" s="163" t="s">
        <v>50</v>
      </c>
      <c r="L47" s="164"/>
      <c r="M47" s="165"/>
      <c r="N47" s="253" t="str">
        <f>IF(B2=6,D7,IF(B2=5,D6,IF(B2=4,D5,IF(B2=3,D5,""))))</f>
        <v>Aleix Bordell</v>
      </c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5"/>
      <c r="AF47" s="213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240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2"/>
      <c r="BU47" s="185"/>
      <c r="BV47" s="186"/>
      <c r="BW47" s="186"/>
      <c r="BX47" s="186"/>
      <c r="BY47" s="187"/>
      <c r="BZ47" s="332"/>
      <c r="CA47" s="333"/>
      <c r="CC47" s="3"/>
      <c r="CD47" s="26" t="str">
        <f>IF(BZ45=""," ",IF(LEFT(BZ45,1)="3",N47,N45))</f>
        <v xml:space="preserve"> </v>
      </c>
      <c r="CE47" s="27"/>
      <c r="CF47" s="27"/>
      <c r="CG47" s="27"/>
      <c r="CH47" s="28"/>
      <c r="CI47" s="28"/>
      <c r="CJ47" s="24" t="s">
        <v>68</v>
      </c>
      <c r="CK47" s="24" t="s">
        <v>69</v>
      </c>
      <c r="CL47" s="23" t="s">
        <v>65</v>
      </c>
      <c r="CM47" s="3"/>
      <c r="CN47" s="3"/>
      <c r="CO47" s="3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</row>
    <row r="48" spans="1:149" ht="7.5" customHeight="1">
      <c r="A48" s="236"/>
      <c r="B48" s="169"/>
      <c r="C48" s="170"/>
      <c r="D48" s="171"/>
      <c r="E48" s="169"/>
      <c r="F48" s="170"/>
      <c r="G48" s="171"/>
      <c r="H48" s="169"/>
      <c r="I48" s="170"/>
      <c r="J48" s="171"/>
      <c r="K48" s="169"/>
      <c r="L48" s="170"/>
      <c r="M48" s="171"/>
      <c r="N48" s="256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8"/>
      <c r="AF48" s="213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243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5"/>
      <c r="BU48" s="185"/>
      <c r="BV48" s="186"/>
      <c r="BW48" s="186"/>
      <c r="BX48" s="186"/>
      <c r="BY48" s="187"/>
      <c r="BZ48" s="332"/>
      <c r="CA48" s="333"/>
      <c r="CC48" s="3"/>
      <c r="CD48" s="28"/>
      <c r="CE48" s="28"/>
      <c r="CF48" s="28"/>
      <c r="CG48" s="28"/>
      <c r="CH48" s="28"/>
      <c r="CI48" s="28"/>
      <c r="CJ48" s="24" t="s">
        <v>71</v>
      </c>
      <c r="CK48" s="24" t="s">
        <v>70</v>
      </c>
      <c r="CL48" s="23" t="s">
        <v>65</v>
      </c>
      <c r="CM48" s="3"/>
      <c r="CN48" s="3"/>
      <c r="CO48" s="3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</row>
    <row r="49" spans="1:149" ht="7.5" customHeight="1">
      <c r="B49" s="172" t="s">
        <v>25</v>
      </c>
      <c r="C49" s="173"/>
      <c r="D49" s="174"/>
      <c r="E49" s="172" t="s">
        <v>23</v>
      </c>
      <c r="F49" s="173"/>
      <c r="G49" s="174"/>
      <c r="H49" s="172" t="s">
        <v>22</v>
      </c>
      <c r="I49" s="173"/>
      <c r="J49" s="174"/>
      <c r="K49" s="172" t="s">
        <v>23</v>
      </c>
      <c r="L49" s="173"/>
      <c r="M49" s="174"/>
      <c r="N49" s="335" t="str">
        <f>IF(B2=6,D4,IF(B2=5,D4,IF(B2=4,D3,IF(B2=3,D4,""))))</f>
        <v>Roger Verdés</v>
      </c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7"/>
      <c r="AF49" s="212" t="s">
        <v>2</v>
      </c>
      <c r="AG49" s="194"/>
      <c r="AH49" s="194"/>
      <c r="AI49" s="194"/>
      <c r="AJ49" s="194"/>
      <c r="AK49" s="194" t="s">
        <v>2</v>
      </c>
      <c r="AL49" s="194"/>
      <c r="AM49" s="194"/>
      <c r="AN49" s="194"/>
      <c r="AO49" s="194"/>
      <c r="AP49" s="194" t="s">
        <v>2</v>
      </c>
      <c r="AQ49" s="194"/>
      <c r="AR49" s="194"/>
      <c r="AS49" s="194"/>
      <c r="AT49" s="194"/>
      <c r="AU49" s="194" t="s">
        <v>2</v>
      </c>
      <c r="AV49" s="194"/>
      <c r="AW49" s="194"/>
      <c r="AX49" s="194"/>
      <c r="AY49" s="194"/>
      <c r="AZ49" s="194" t="s">
        <v>2</v>
      </c>
      <c r="BA49" s="194"/>
      <c r="BB49" s="194"/>
      <c r="BC49" s="194"/>
      <c r="BD49" s="194"/>
      <c r="BE49" s="237" t="str">
        <f>IF(BZ49=""," ",IF(LEFT(BZ49,1)="3",N49,N51))</f>
        <v xml:space="preserve"> </v>
      </c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9"/>
      <c r="BU49" s="182" t="str">
        <f>IF(BZ49="","",VLOOKUP(BZ49,result,2,FALSE))</f>
        <v/>
      </c>
      <c r="BV49" s="183"/>
      <c r="BW49" s="183"/>
      <c r="BX49" s="183"/>
      <c r="BY49" s="184"/>
      <c r="BZ49" s="332"/>
      <c r="CA49" s="333"/>
      <c r="CC49" s="3"/>
      <c r="CD49" s="22">
        <f>IF(BE49=D29,1,0)</f>
        <v>0</v>
      </c>
      <c r="CE49" s="22">
        <f>IF(BE49=D32,1,0)</f>
        <v>0</v>
      </c>
      <c r="CF49" s="22">
        <f>IF(BE49=D35,1,0)</f>
        <v>0</v>
      </c>
      <c r="CG49" s="22">
        <f>IF(BE49=AP29,1,0)</f>
        <v>0</v>
      </c>
      <c r="CH49" s="22">
        <f>IF(BE49=AP32,1,0)</f>
        <v>0</v>
      </c>
      <c r="CI49" s="22">
        <f>IF(BE49=AP35,1,0)</f>
        <v>0</v>
      </c>
      <c r="CJ49" s="23" t="s">
        <v>72</v>
      </c>
      <c r="CK49" s="23" t="s">
        <v>73</v>
      </c>
      <c r="CL49" s="23" t="s">
        <v>74</v>
      </c>
      <c r="CM49" s="3"/>
      <c r="CN49" s="3"/>
      <c r="CO49" s="3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</row>
    <row r="50" spans="1:149" ht="7.5" customHeight="1">
      <c r="B50" s="172"/>
      <c r="C50" s="173"/>
      <c r="D50" s="174"/>
      <c r="E50" s="172"/>
      <c r="F50" s="173"/>
      <c r="G50" s="174"/>
      <c r="H50" s="172"/>
      <c r="I50" s="173"/>
      <c r="J50" s="174"/>
      <c r="K50" s="172"/>
      <c r="L50" s="173"/>
      <c r="M50" s="174"/>
      <c r="N50" s="249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1"/>
      <c r="AF50" s="213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240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2"/>
      <c r="BU50" s="185"/>
      <c r="BV50" s="186"/>
      <c r="BW50" s="186"/>
      <c r="BX50" s="186"/>
      <c r="BY50" s="187"/>
      <c r="BZ50" s="332"/>
      <c r="CA50" s="333"/>
      <c r="CC50" s="3"/>
      <c r="CD50" s="25">
        <f>IF(CD51=D29,1,0)</f>
        <v>0</v>
      </c>
      <c r="CE50" s="25">
        <f>IF(CD51=D32,1,0)</f>
        <v>0</v>
      </c>
      <c r="CF50" s="25">
        <f>IF(CD51=D35,1,0)</f>
        <v>0</v>
      </c>
      <c r="CG50" s="25">
        <f>IF(CD51=AP29,1,0)</f>
        <v>0</v>
      </c>
      <c r="CH50" s="25">
        <f>IF(CD51=AP32,1,0)</f>
        <v>0</v>
      </c>
      <c r="CI50" s="25">
        <f>IF(CD51=AP35,1,0)</f>
        <v>0</v>
      </c>
      <c r="CJ50" s="24" t="s">
        <v>75</v>
      </c>
      <c r="CK50" s="24" t="s">
        <v>76</v>
      </c>
      <c r="CL50" s="23" t="s">
        <v>74</v>
      </c>
      <c r="CM50" s="3"/>
      <c r="CN50" s="3"/>
      <c r="CO50" s="3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</row>
    <row r="51" spans="1:149" ht="7.5" customHeight="1">
      <c r="A51" s="235" t="s">
        <v>55</v>
      </c>
      <c r="B51" s="163" t="s">
        <v>48</v>
      </c>
      <c r="C51" s="164"/>
      <c r="D51" s="165"/>
      <c r="E51" s="163" t="s">
        <v>49</v>
      </c>
      <c r="F51" s="164"/>
      <c r="G51" s="165"/>
      <c r="H51" s="163" t="s">
        <v>50</v>
      </c>
      <c r="I51" s="164"/>
      <c r="J51" s="165"/>
      <c r="K51" s="163" t="s">
        <v>49</v>
      </c>
      <c r="L51" s="164"/>
      <c r="M51" s="165"/>
      <c r="N51" s="253" t="str">
        <f>IF(B2=6,D8,IF(B2=5,D5,IF(B2=4,D6,IF(B2=3,D5,""))))</f>
        <v>Marc Miró</v>
      </c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5"/>
      <c r="AF51" s="213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240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2"/>
      <c r="BU51" s="185"/>
      <c r="BV51" s="186"/>
      <c r="BW51" s="186"/>
      <c r="BX51" s="186"/>
      <c r="BY51" s="187"/>
      <c r="BZ51" s="332"/>
      <c r="CA51" s="333"/>
      <c r="CC51" s="3"/>
      <c r="CD51" s="26" t="str">
        <f>IF(BZ49=""," ",IF(LEFT(BZ49,1)="3",N51,N49))</f>
        <v xml:space="preserve"> </v>
      </c>
      <c r="CE51" s="27"/>
      <c r="CF51" s="27"/>
      <c r="CG51" s="27"/>
      <c r="CH51" s="28"/>
      <c r="CI51" s="28"/>
      <c r="CJ51" s="24" t="s">
        <v>77</v>
      </c>
      <c r="CK51" s="24" t="s">
        <v>78</v>
      </c>
      <c r="CL51" s="23" t="s">
        <v>74</v>
      </c>
      <c r="CM51" s="3"/>
      <c r="CN51" s="3"/>
      <c r="CO51" s="3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</row>
    <row r="52" spans="1:149" ht="7.5" customHeight="1">
      <c r="A52" s="236"/>
      <c r="B52" s="169"/>
      <c r="C52" s="170"/>
      <c r="D52" s="171"/>
      <c r="E52" s="169"/>
      <c r="F52" s="170"/>
      <c r="G52" s="171"/>
      <c r="H52" s="169"/>
      <c r="I52" s="170"/>
      <c r="J52" s="171"/>
      <c r="K52" s="169"/>
      <c r="L52" s="170"/>
      <c r="M52" s="171"/>
      <c r="N52" s="256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8"/>
      <c r="AF52" s="214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243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5"/>
      <c r="BU52" s="188"/>
      <c r="BV52" s="189"/>
      <c r="BW52" s="189"/>
      <c r="BX52" s="189"/>
      <c r="BY52" s="190"/>
      <c r="BZ52" s="332"/>
      <c r="CA52" s="333"/>
      <c r="CC52" s="3"/>
      <c r="CD52" s="28"/>
      <c r="CE52" s="28"/>
      <c r="CF52" s="28"/>
      <c r="CG52" s="28"/>
      <c r="CH52" s="28"/>
      <c r="CI52" s="28"/>
      <c r="CJ52" s="24" t="s">
        <v>79</v>
      </c>
      <c r="CK52" s="24" t="s">
        <v>80</v>
      </c>
      <c r="CL52" s="23" t="s">
        <v>74</v>
      </c>
      <c r="CM52" s="3"/>
      <c r="CN52" s="3"/>
      <c r="CO52" s="3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</row>
    <row r="53" spans="1:149" ht="7.5" customHeight="1">
      <c r="B53" s="172" t="s">
        <v>22</v>
      </c>
      <c r="C53" s="173"/>
      <c r="D53" s="174"/>
      <c r="E53" s="172" t="s">
        <v>26</v>
      </c>
      <c r="F53" s="173"/>
      <c r="G53" s="174"/>
      <c r="H53" s="172" t="s">
        <v>27</v>
      </c>
      <c r="I53" s="173"/>
      <c r="J53" s="174"/>
      <c r="K53" s="172" t="s">
        <v>28</v>
      </c>
      <c r="L53" s="173"/>
      <c r="M53" s="174"/>
      <c r="N53" s="249" t="str">
        <f>IF(B2=6,D3,IF(B2=5,D6,IF(B2=4,D4,IF(B2=3,D3,""))))</f>
        <v>Ot Sànchez</v>
      </c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1"/>
      <c r="AF53" s="212" t="s">
        <v>2</v>
      </c>
      <c r="AG53" s="194"/>
      <c r="AH53" s="194"/>
      <c r="AI53" s="194"/>
      <c r="AJ53" s="194"/>
      <c r="AK53" s="194" t="s">
        <v>2</v>
      </c>
      <c r="AL53" s="194"/>
      <c r="AM53" s="194"/>
      <c r="AN53" s="194"/>
      <c r="AO53" s="194"/>
      <c r="AP53" s="194" t="s">
        <v>2</v>
      </c>
      <c r="AQ53" s="194"/>
      <c r="AR53" s="194"/>
      <c r="AS53" s="194"/>
      <c r="AT53" s="194"/>
      <c r="AU53" s="194" t="s">
        <v>2</v>
      </c>
      <c r="AV53" s="194"/>
      <c r="AW53" s="194"/>
      <c r="AX53" s="194"/>
      <c r="AY53" s="194"/>
      <c r="AZ53" s="194" t="s">
        <v>2</v>
      </c>
      <c r="BA53" s="194"/>
      <c r="BB53" s="194"/>
      <c r="BC53" s="194"/>
      <c r="BD53" s="194"/>
      <c r="BE53" s="240" t="str">
        <f>IF(BZ53=""," ",IF(LEFT(BZ53,1)="3",N53,N55))</f>
        <v xml:space="preserve"> </v>
      </c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2"/>
      <c r="BU53" s="185" t="str">
        <f>IF(BZ53="","",VLOOKUP(BZ53,result,2,FALSE))</f>
        <v/>
      </c>
      <c r="BV53" s="186"/>
      <c r="BW53" s="186"/>
      <c r="BX53" s="186"/>
      <c r="BY53" s="187"/>
      <c r="BZ53" s="332"/>
      <c r="CA53" s="333"/>
      <c r="CC53" s="3"/>
      <c r="CD53" s="22">
        <f>IF(BE53=D29,1,0)</f>
        <v>0</v>
      </c>
      <c r="CE53" s="22">
        <f>IF(BE53=D32,1,0)</f>
        <v>0</v>
      </c>
      <c r="CF53" s="22">
        <f>IF(BE53=D35,1,0)</f>
        <v>0</v>
      </c>
      <c r="CG53" s="22">
        <f>IF(BE53=AP29,1,0)</f>
        <v>0</v>
      </c>
      <c r="CH53" s="22">
        <f>IF(BE53=AP32,1,0)</f>
        <v>0</v>
      </c>
      <c r="CI53" s="22">
        <f>IF(BE53=AP35,1,0)</f>
        <v>0</v>
      </c>
      <c r="CJ53" s="23"/>
      <c r="CK53" s="23" t="s">
        <v>81</v>
      </c>
      <c r="CL53" s="23" t="s">
        <v>81</v>
      </c>
      <c r="CM53" s="3"/>
      <c r="CN53" s="3"/>
      <c r="CO53" s="3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</row>
    <row r="54" spans="1:149" ht="7.5" customHeight="1">
      <c r="B54" s="172"/>
      <c r="C54" s="173"/>
      <c r="D54" s="174"/>
      <c r="E54" s="172"/>
      <c r="F54" s="173"/>
      <c r="G54" s="174"/>
      <c r="H54" s="172"/>
      <c r="I54" s="173"/>
      <c r="J54" s="174"/>
      <c r="K54" s="172"/>
      <c r="L54" s="173"/>
      <c r="M54" s="174"/>
      <c r="N54" s="249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1"/>
      <c r="AF54" s="213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240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2"/>
      <c r="BU54" s="185"/>
      <c r="BV54" s="186"/>
      <c r="BW54" s="186"/>
      <c r="BX54" s="186"/>
      <c r="BY54" s="187"/>
      <c r="BZ54" s="332"/>
      <c r="CA54" s="333"/>
      <c r="CC54" s="3"/>
      <c r="CD54" s="25">
        <f>IF(CD55=D29,1,0)</f>
        <v>0</v>
      </c>
      <c r="CE54" s="25">
        <f>IF(CD55=D32,1,0)</f>
        <v>0</v>
      </c>
      <c r="CF54" s="25">
        <f>IF(CD55=D35,1,0)</f>
        <v>0</v>
      </c>
      <c r="CG54" s="25">
        <f>IF(CD55=AP29,1,0)</f>
        <v>0</v>
      </c>
      <c r="CH54" s="25">
        <f>IF(CD55=AP32,1,0)</f>
        <v>0</v>
      </c>
      <c r="CI54" s="25">
        <f>IF(CD55=AP35,1,0)</f>
        <v>0</v>
      </c>
      <c r="CJ54" s="3"/>
      <c r="CK54" s="3"/>
      <c r="CL54" s="3"/>
      <c r="CM54" s="3"/>
      <c r="CN54" s="3"/>
      <c r="CO54" s="3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</row>
    <row r="55" spans="1:149" ht="7.5" customHeight="1">
      <c r="A55" s="235" t="s">
        <v>55</v>
      </c>
      <c r="B55" s="163" t="s">
        <v>51</v>
      </c>
      <c r="C55" s="164"/>
      <c r="D55" s="165"/>
      <c r="E55" s="163" t="s">
        <v>50</v>
      </c>
      <c r="F55" s="164"/>
      <c r="G55" s="165"/>
      <c r="H55" s="163" t="s">
        <v>52</v>
      </c>
      <c r="I55" s="164"/>
      <c r="J55" s="165"/>
      <c r="K55" s="163" t="s">
        <v>52</v>
      </c>
      <c r="L55" s="164"/>
      <c r="M55" s="165"/>
      <c r="N55" s="253" t="str">
        <f>IF(B2=6,D6,IF(B2=5,D7,IF(B2=4,D6,IF(B2=3,D4,""))))</f>
        <v>Marc Miró</v>
      </c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5"/>
      <c r="AF55" s="213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240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2"/>
      <c r="BU55" s="185"/>
      <c r="BV55" s="186"/>
      <c r="BW55" s="186"/>
      <c r="BX55" s="186"/>
      <c r="BY55" s="187"/>
      <c r="BZ55" s="332"/>
      <c r="CA55" s="333"/>
      <c r="CC55" s="3"/>
      <c r="CD55" s="26" t="str">
        <f>IF(BZ53=""," ",IF(LEFT(BZ53,1)="3",N55,N53))</f>
        <v xml:space="preserve"> </v>
      </c>
      <c r="CE55" s="27"/>
      <c r="CF55" s="27"/>
      <c r="CG55" s="27"/>
      <c r="CH55" s="28"/>
      <c r="CI55" s="28"/>
      <c r="CJ55" s="3"/>
      <c r="CK55" s="3"/>
      <c r="CL55" s="3"/>
      <c r="CM55" s="3"/>
      <c r="CN55" s="3"/>
      <c r="CO55" s="3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</row>
    <row r="56" spans="1:149" ht="7.5" customHeight="1">
      <c r="A56" s="236"/>
      <c r="B56" s="166"/>
      <c r="C56" s="167"/>
      <c r="D56" s="168"/>
      <c r="E56" s="166"/>
      <c r="F56" s="167"/>
      <c r="G56" s="168"/>
      <c r="H56" s="166"/>
      <c r="I56" s="167"/>
      <c r="J56" s="168"/>
      <c r="K56" s="169"/>
      <c r="L56" s="170"/>
      <c r="M56" s="171"/>
      <c r="N56" s="338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40"/>
      <c r="AF56" s="213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243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5"/>
      <c r="BU56" s="185"/>
      <c r="BV56" s="186"/>
      <c r="BW56" s="186"/>
      <c r="BX56" s="186"/>
      <c r="BY56" s="187"/>
      <c r="BZ56" s="332"/>
      <c r="CA56" s="333"/>
      <c r="CC56" s="3"/>
      <c r="CD56" s="28"/>
      <c r="CE56" s="28"/>
      <c r="CF56" s="28"/>
      <c r="CG56" s="28"/>
      <c r="CH56" s="28"/>
      <c r="CI56" s="28"/>
      <c r="CJ56" s="3"/>
      <c r="CK56" s="3"/>
      <c r="CL56" s="3"/>
      <c r="CM56" s="3"/>
      <c r="CN56" s="3"/>
      <c r="CO56" s="3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</row>
    <row r="57" spans="1:149" ht="7.5" customHeight="1">
      <c r="B57" s="172" t="s">
        <v>29</v>
      </c>
      <c r="C57" s="173"/>
      <c r="D57" s="174"/>
      <c r="E57" s="172" t="s">
        <v>24</v>
      </c>
      <c r="F57" s="173"/>
      <c r="G57" s="174"/>
      <c r="H57" s="172" t="s">
        <v>24</v>
      </c>
      <c r="I57" s="173"/>
      <c r="J57" s="174"/>
      <c r="K57" s="271"/>
      <c r="L57" s="272"/>
      <c r="M57" s="334"/>
      <c r="N57" s="249" t="str">
        <f>IF(B2=6,D4,IF(B2=5,D3,IF(B2=4,D3,IF(B2=3,"",""))))</f>
        <v>Roger Verdés</v>
      </c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1"/>
      <c r="AF57" s="252" t="s">
        <v>2</v>
      </c>
      <c r="AG57" s="211"/>
      <c r="AH57" s="211"/>
      <c r="AI57" s="211"/>
      <c r="AJ57" s="211"/>
      <c r="AK57" s="211" t="s">
        <v>2</v>
      </c>
      <c r="AL57" s="211"/>
      <c r="AM57" s="211"/>
      <c r="AN57" s="211"/>
      <c r="AO57" s="211"/>
      <c r="AP57" s="211" t="s">
        <v>2</v>
      </c>
      <c r="AQ57" s="211"/>
      <c r="AR57" s="211"/>
      <c r="AS57" s="211"/>
      <c r="AT57" s="211"/>
      <c r="AU57" s="211" t="s">
        <v>2</v>
      </c>
      <c r="AV57" s="211"/>
      <c r="AW57" s="211"/>
      <c r="AX57" s="211"/>
      <c r="AY57" s="211"/>
      <c r="AZ57" s="211" t="s">
        <v>2</v>
      </c>
      <c r="BA57" s="211"/>
      <c r="BB57" s="211"/>
      <c r="BC57" s="211"/>
      <c r="BD57" s="211"/>
      <c r="BE57" s="246" t="str">
        <f>IF(BZ57=""," ",IF(LEFT(BZ57,1)="3",N57,N59))</f>
        <v xml:space="preserve"> </v>
      </c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8"/>
      <c r="BU57" s="191" t="str">
        <f>IF(BZ57="","",VLOOKUP(BZ57,result,2,FALSE))</f>
        <v/>
      </c>
      <c r="BV57" s="192"/>
      <c r="BW57" s="192"/>
      <c r="BX57" s="192"/>
      <c r="BY57" s="193"/>
      <c r="BZ57" s="332"/>
      <c r="CA57" s="333"/>
      <c r="CC57" s="3"/>
      <c r="CD57" s="22">
        <f>IF(BE57=D29,1,0)</f>
        <v>0</v>
      </c>
      <c r="CE57" s="22">
        <f>IF(BE57=D32,1,0)</f>
        <v>0</v>
      </c>
      <c r="CF57" s="22">
        <f>IF(BE57=D35,1,0)</f>
        <v>0</v>
      </c>
      <c r="CG57" s="22">
        <f>IF(BE57=AP29,1,0)</f>
        <v>0</v>
      </c>
      <c r="CH57" s="22">
        <f>IF(BE57=AP32,1,0)</f>
        <v>0</v>
      </c>
      <c r="CI57" s="22">
        <f>IF(BE57=AP35,1,0)</f>
        <v>0</v>
      </c>
      <c r="CJ57" s="3"/>
      <c r="CK57" s="3"/>
      <c r="CL57" s="3"/>
      <c r="CM57" s="3"/>
      <c r="CN57" s="3"/>
      <c r="CO57" s="3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</row>
    <row r="58" spans="1:149" ht="7.5" customHeight="1">
      <c r="B58" s="172"/>
      <c r="C58" s="173"/>
      <c r="D58" s="174"/>
      <c r="E58" s="172"/>
      <c r="F58" s="173"/>
      <c r="G58" s="174"/>
      <c r="H58" s="172"/>
      <c r="I58" s="173"/>
      <c r="J58" s="174"/>
      <c r="K58" s="262"/>
      <c r="L58" s="263"/>
      <c r="M58" s="264"/>
      <c r="N58" s="249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1"/>
      <c r="AF58" s="213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240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2"/>
      <c r="BU58" s="185"/>
      <c r="BV58" s="186"/>
      <c r="BW58" s="186"/>
      <c r="BX58" s="186"/>
      <c r="BY58" s="187"/>
      <c r="BZ58" s="332"/>
      <c r="CA58" s="333"/>
      <c r="CC58" s="3"/>
      <c r="CD58" s="25">
        <f>IF(CD59=D29,1,0)</f>
        <v>0</v>
      </c>
      <c r="CE58" s="25">
        <f>IF(CD59=D32,1,0)</f>
        <v>0</v>
      </c>
      <c r="CF58" s="25">
        <f>IF(CD59=D35,1,0)</f>
        <v>0</v>
      </c>
      <c r="CG58" s="25">
        <f>IF(CD59=AP29,1,0)</f>
        <v>0</v>
      </c>
      <c r="CH58" s="25">
        <f>IF(CD59=AP32,1,0)</f>
        <v>0</v>
      </c>
      <c r="CI58" s="25">
        <f>IF(CD59=AP35,1,0)</f>
        <v>0</v>
      </c>
      <c r="CJ58" s="3"/>
      <c r="CK58" s="3"/>
      <c r="CL58" s="3"/>
      <c r="CM58" s="3"/>
      <c r="CN58" s="3"/>
      <c r="CO58" s="3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</row>
    <row r="59" spans="1:149" ht="7.5" customHeight="1">
      <c r="A59" s="235" t="s">
        <v>55</v>
      </c>
      <c r="B59" s="163" t="s">
        <v>49</v>
      </c>
      <c r="C59" s="164"/>
      <c r="D59" s="165"/>
      <c r="E59" s="163" t="s">
        <v>47</v>
      </c>
      <c r="F59" s="164"/>
      <c r="G59" s="165"/>
      <c r="H59" s="163" t="s">
        <v>47</v>
      </c>
      <c r="I59" s="164"/>
      <c r="J59" s="165"/>
      <c r="K59" s="262"/>
      <c r="L59" s="263"/>
      <c r="M59" s="264"/>
      <c r="N59" s="253" t="str">
        <f>IF(B2=6,D7,IF(B2=5,D5,IF(B2=4,D5,IF(B2=3,"",""))))</f>
        <v>Aleix Bordell</v>
      </c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5"/>
      <c r="AF59" s="213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240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2"/>
      <c r="BU59" s="185"/>
      <c r="BV59" s="186"/>
      <c r="BW59" s="186"/>
      <c r="BX59" s="186"/>
      <c r="BY59" s="187"/>
      <c r="BZ59" s="332"/>
      <c r="CA59" s="333"/>
      <c r="CC59" s="3"/>
      <c r="CD59" s="26" t="str">
        <f>IF(BZ57=""," ",IF(LEFT(BZ57,1)="3",N59,N57))</f>
        <v xml:space="preserve"> </v>
      </c>
      <c r="CE59" s="27"/>
      <c r="CF59" s="27"/>
      <c r="CG59" s="27"/>
      <c r="CH59" s="28"/>
      <c r="CI59" s="28"/>
      <c r="CJ59" s="3"/>
      <c r="CK59" s="3"/>
      <c r="CL59" s="3"/>
      <c r="CM59" s="3"/>
      <c r="CN59" s="3"/>
      <c r="CO59" s="3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</row>
    <row r="60" spans="1:149" ht="7.5" customHeight="1">
      <c r="A60" s="236"/>
      <c r="B60" s="169"/>
      <c r="C60" s="170"/>
      <c r="D60" s="171"/>
      <c r="E60" s="169"/>
      <c r="F60" s="170"/>
      <c r="G60" s="171"/>
      <c r="H60" s="169"/>
      <c r="I60" s="170"/>
      <c r="J60" s="171"/>
      <c r="K60" s="265"/>
      <c r="L60" s="266"/>
      <c r="M60" s="267"/>
      <c r="N60" s="256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8"/>
      <c r="AF60" s="214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243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5"/>
      <c r="BU60" s="185"/>
      <c r="BV60" s="186"/>
      <c r="BW60" s="186"/>
      <c r="BX60" s="186"/>
      <c r="BY60" s="187"/>
      <c r="BZ60" s="332"/>
      <c r="CA60" s="333"/>
      <c r="CC60" s="3"/>
      <c r="CD60" s="28"/>
      <c r="CE60" s="28"/>
      <c r="CF60" s="28"/>
      <c r="CG60" s="28"/>
      <c r="CH60" s="28"/>
      <c r="CI60" s="28"/>
      <c r="CJ60" s="3"/>
      <c r="CK60" s="3"/>
      <c r="CL60" s="3"/>
      <c r="CM60" s="3"/>
      <c r="CN60" s="3"/>
      <c r="CO60" s="3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</row>
    <row r="61" spans="1:149" ht="7.5" customHeight="1">
      <c r="B61" s="172" t="s">
        <v>30</v>
      </c>
      <c r="C61" s="173"/>
      <c r="D61" s="174"/>
      <c r="E61" s="172" t="s">
        <v>29</v>
      </c>
      <c r="F61" s="173"/>
      <c r="G61" s="174"/>
      <c r="H61" s="172" t="s">
        <v>30</v>
      </c>
      <c r="I61" s="173"/>
      <c r="J61" s="174"/>
      <c r="K61" s="259"/>
      <c r="L61" s="260"/>
      <c r="M61" s="261"/>
      <c r="N61" s="249" t="str">
        <f>IF(B2=6,D5,IF(B2=5,D4,IF(B2=4,D5,IF(B2=3,"",""))))</f>
        <v>Aleix Bordell</v>
      </c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1"/>
      <c r="AF61" s="212" t="s">
        <v>2</v>
      </c>
      <c r="AG61" s="194"/>
      <c r="AH61" s="194"/>
      <c r="AI61" s="194"/>
      <c r="AJ61" s="194"/>
      <c r="AK61" s="194" t="s">
        <v>2</v>
      </c>
      <c r="AL61" s="194"/>
      <c r="AM61" s="194"/>
      <c r="AN61" s="194"/>
      <c r="AO61" s="194"/>
      <c r="AP61" s="194" t="s">
        <v>2</v>
      </c>
      <c r="AQ61" s="194"/>
      <c r="AR61" s="194"/>
      <c r="AS61" s="194"/>
      <c r="AT61" s="194"/>
      <c r="AU61" s="194" t="s">
        <v>2</v>
      </c>
      <c r="AV61" s="194"/>
      <c r="AW61" s="194"/>
      <c r="AX61" s="194"/>
      <c r="AY61" s="194"/>
      <c r="AZ61" s="194" t="s">
        <v>2</v>
      </c>
      <c r="BA61" s="194"/>
      <c r="BB61" s="194"/>
      <c r="BC61" s="194"/>
      <c r="BD61" s="194"/>
      <c r="BE61" s="237" t="str">
        <f>IF(BZ61=""," ",IF(LEFT(BZ61,1)="3",N61,N63))</f>
        <v xml:space="preserve"> </v>
      </c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239"/>
      <c r="BU61" s="182" t="str">
        <f>IF(BZ61="","",VLOOKUP(BZ61,result,2,FALSE))</f>
        <v/>
      </c>
      <c r="BV61" s="183"/>
      <c r="BW61" s="183"/>
      <c r="BX61" s="183"/>
      <c r="BY61" s="184"/>
      <c r="BZ61" s="332"/>
      <c r="CA61" s="333"/>
      <c r="CC61" s="3"/>
      <c r="CD61" s="22">
        <f>IF(BE61=D29,1,0)</f>
        <v>0</v>
      </c>
      <c r="CE61" s="22">
        <f>IF(BE61=D32,1,0)</f>
        <v>0</v>
      </c>
      <c r="CF61" s="22">
        <f>IF(BE61=D35,1,0)</f>
        <v>0</v>
      </c>
      <c r="CG61" s="22">
        <f>IF(BE61=AP29,1,0)</f>
        <v>0</v>
      </c>
      <c r="CH61" s="22">
        <f>IF(BE61=AP32,1,0)</f>
        <v>0</v>
      </c>
      <c r="CI61" s="22">
        <f>IF(BE61=AP35,1,0)</f>
        <v>0</v>
      </c>
      <c r="CJ61" s="3"/>
      <c r="CK61" s="3"/>
      <c r="CL61" s="3"/>
      <c r="CM61" s="3"/>
      <c r="CN61" s="3"/>
      <c r="CO61" s="3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</row>
    <row r="62" spans="1:149" ht="7.5" customHeight="1">
      <c r="B62" s="172"/>
      <c r="C62" s="173"/>
      <c r="D62" s="174"/>
      <c r="E62" s="172"/>
      <c r="F62" s="173"/>
      <c r="G62" s="174"/>
      <c r="H62" s="172"/>
      <c r="I62" s="173"/>
      <c r="J62" s="174"/>
      <c r="K62" s="262"/>
      <c r="L62" s="263"/>
      <c r="M62" s="264"/>
      <c r="N62" s="249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1"/>
      <c r="AF62" s="213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240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2"/>
      <c r="BU62" s="185"/>
      <c r="BV62" s="186"/>
      <c r="BW62" s="186"/>
      <c r="BX62" s="186"/>
      <c r="BY62" s="187"/>
      <c r="BZ62" s="332"/>
      <c r="CA62" s="333"/>
      <c r="CC62" s="3"/>
      <c r="CD62" s="25">
        <f>IF(CD63=D29,1,0)</f>
        <v>0</v>
      </c>
      <c r="CE62" s="25">
        <f>IF(CD63=D32,1,0)</f>
        <v>0</v>
      </c>
      <c r="CF62" s="25">
        <f>IF(CD63=D35,1,0)</f>
        <v>0</v>
      </c>
      <c r="CG62" s="25">
        <f>IF(CD63=AP29,1,0)</f>
        <v>0</v>
      </c>
      <c r="CH62" s="25">
        <f>IF(CD63=AP32,1,0)</f>
        <v>0</v>
      </c>
      <c r="CI62" s="25">
        <f>IF(CD63=AP35,1,0)</f>
        <v>0</v>
      </c>
      <c r="CJ62" s="3"/>
      <c r="CK62" s="3"/>
      <c r="CL62" s="3"/>
      <c r="CM62" s="3"/>
      <c r="CN62" s="3"/>
      <c r="CO62" s="3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</row>
    <row r="63" spans="1:149" ht="7.5" customHeight="1">
      <c r="A63" s="235" t="s">
        <v>55</v>
      </c>
      <c r="B63" s="163" t="s">
        <v>50</v>
      </c>
      <c r="C63" s="164"/>
      <c r="D63" s="165"/>
      <c r="E63" s="163" t="s">
        <v>52</v>
      </c>
      <c r="F63" s="164"/>
      <c r="G63" s="165"/>
      <c r="H63" s="163" t="s">
        <v>50</v>
      </c>
      <c r="I63" s="164"/>
      <c r="J63" s="165"/>
      <c r="K63" s="262"/>
      <c r="L63" s="263"/>
      <c r="M63" s="264"/>
      <c r="N63" s="253" t="str">
        <f>IF(B2=6,D6,IF(B2=5,D7,IF(B2=4,D6,IF(B2=3,"",""))))</f>
        <v>Marc Miró</v>
      </c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5"/>
      <c r="AF63" s="213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240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2"/>
      <c r="BU63" s="185"/>
      <c r="BV63" s="186"/>
      <c r="BW63" s="186"/>
      <c r="BX63" s="186"/>
      <c r="BY63" s="187"/>
      <c r="BZ63" s="332"/>
      <c r="CA63" s="333"/>
      <c r="CC63" s="3"/>
      <c r="CD63" s="26" t="str">
        <f>IF(BZ61=""," ",IF(LEFT(BZ61,1)="3",N63,N61))</f>
        <v xml:space="preserve"> </v>
      </c>
      <c r="CE63" s="27"/>
      <c r="CF63" s="27"/>
      <c r="CG63" s="27"/>
      <c r="CH63" s="28"/>
      <c r="CI63" s="28"/>
      <c r="CJ63" s="3"/>
      <c r="CK63" s="3"/>
      <c r="CL63" s="3"/>
      <c r="CM63" s="3"/>
      <c r="CN63" s="3"/>
      <c r="CO63" s="3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</row>
    <row r="64" spans="1:149" ht="7.5" customHeight="1">
      <c r="A64" s="236"/>
      <c r="B64" s="169"/>
      <c r="C64" s="170"/>
      <c r="D64" s="171"/>
      <c r="E64" s="169"/>
      <c r="F64" s="170"/>
      <c r="G64" s="171"/>
      <c r="H64" s="169"/>
      <c r="I64" s="170"/>
      <c r="J64" s="171"/>
      <c r="K64" s="265"/>
      <c r="L64" s="266"/>
      <c r="M64" s="267"/>
      <c r="N64" s="256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8"/>
      <c r="AF64" s="214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243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5"/>
      <c r="BU64" s="188"/>
      <c r="BV64" s="189"/>
      <c r="BW64" s="189"/>
      <c r="BX64" s="189"/>
      <c r="BY64" s="190"/>
      <c r="BZ64" s="332"/>
      <c r="CA64" s="333"/>
      <c r="CC64" s="3"/>
      <c r="CD64" s="28"/>
      <c r="CE64" s="28"/>
      <c r="CF64" s="28"/>
      <c r="CG64" s="28"/>
      <c r="CH64" s="28"/>
      <c r="CI64" s="28"/>
      <c r="CJ64" s="3"/>
      <c r="CK64" s="3"/>
      <c r="CL64" s="3"/>
      <c r="CM64" s="3"/>
      <c r="CN64" s="3"/>
      <c r="CO64" s="3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</row>
    <row r="65" spans="1:149" ht="7.5" customHeight="1">
      <c r="B65" s="172" t="s">
        <v>31</v>
      </c>
      <c r="C65" s="173"/>
      <c r="D65" s="174"/>
      <c r="E65" s="172" t="s">
        <v>30</v>
      </c>
      <c r="F65" s="173"/>
      <c r="G65" s="174"/>
      <c r="H65" s="172" t="s">
        <v>28</v>
      </c>
      <c r="I65" s="173"/>
      <c r="J65" s="174"/>
      <c r="K65" s="259"/>
      <c r="L65" s="260"/>
      <c r="M65" s="261"/>
      <c r="N65" s="249" t="str">
        <f>IF(B2=6,D3,IF(B2=5,D5,IF(B2=4,D3,IF(B2=3,"",""))))</f>
        <v>Roger Verdés</v>
      </c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1"/>
      <c r="AF65" s="212" t="s">
        <v>2</v>
      </c>
      <c r="AG65" s="194"/>
      <c r="AH65" s="194"/>
      <c r="AI65" s="194"/>
      <c r="AJ65" s="194"/>
      <c r="AK65" s="194" t="s">
        <v>2</v>
      </c>
      <c r="AL65" s="194"/>
      <c r="AM65" s="194"/>
      <c r="AN65" s="194"/>
      <c r="AO65" s="194"/>
      <c r="AP65" s="194" t="s">
        <v>2</v>
      </c>
      <c r="AQ65" s="194"/>
      <c r="AR65" s="194"/>
      <c r="AS65" s="194"/>
      <c r="AT65" s="194"/>
      <c r="AU65" s="194" t="s">
        <v>2</v>
      </c>
      <c r="AV65" s="194"/>
      <c r="AW65" s="194"/>
      <c r="AX65" s="194"/>
      <c r="AY65" s="194"/>
      <c r="AZ65" s="194" t="s">
        <v>2</v>
      </c>
      <c r="BA65" s="194"/>
      <c r="BB65" s="194"/>
      <c r="BC65" s="194"/>
      <c r="BD65" s="194"/>
      <c r="BE65" s="240" t="str">
        <f>IF(BZ65=""," ",IF(LEFT(BZ65,1)="3",N65,N67))</f>
        <v xml:space="preserve"> </v>
      </c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2"/>
      <c r="BU65" s="185" t="str">
        <f>IF(BZ65="","",VLOOKUP(BZ65,result,2,FALSE))</f>
        <v/>
      </c>
      <c r="BV65" s="186"/>
      <c r="BW65" s="186"/>
      <c r="BX65" s="186"/>
      <c r="BY65" s="187"/>
      <c r="BZ65" s="332"/>
      <c r="CA65" s="333"/>
      <c r="CC65" s="3"/>
      <c r="CD65" s="22">
        <f>IF(BE65=D29,1,0)</f>
        <v>0</v>
      </c>
      <c r="CE65" s="22">
        <f>IF(BE65=D32,1,0)</f>
        <v>0</v>
      </c>
      <c r="CF65" s="22">
        <f>IF(BE65=D35,1,0)</f>
        <v>0</v>
      </c>
      <c r="CG65" s="22">
        <f>IF(BE65=AP29,1,0)</f>
        <v>0</v>
      </c>
      <c r="CH65" s="22">
        <f>IF(BE65=AP32,1,0)</f>
        <v>0</v>
      </c>
      <c r="CI65" s="22">
        <f>IF(BE65=AP35,1,0)</f>
        <v>0</v>
      </c>
      <c r="CJ65" s="3"/>
      <c r="CK65" s="3"/>
      <c r="CL65" s="3"/>
      <c r="CM65" s="3"/>
      <c r="CN65" s="3"/>
      <c r="CO65" s="3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</row>
    <row r="66" spans="1:149" ht="7.5" customHeight="1">
      <c r="B66" s="172"/>
      <c r="C66" s="173"/>
      <c r="D66" s="174"/>
      <c r="E66" s="172"/>
      <c r="F66" s="173"/>
      <c r="G66" s="174"/>
      <c r="H66" s="172"/>
      <c r="I66" s="173"/>
      <c r="J66" s="174"/>
      <c r="K66" s="262"/>
      <c r="L66" s="263"/>
      <c r="M66" s="264"/>
      <c r="N66" s="249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1"/>
      <c r="AF66" s="213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240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2"/>
      <c r="BU66" s="185"/>
      <c r="BV66" s="186"/>
      <c r="BW66" s="186"/>
      <c r="BX66" s="186"/>
      <c r="BY66" s="187"/>
      <c r="BZ66" s="332"/>
      <c r="CA66" s="333"/>
      <c r="CC66" s="3"/>
      <c r="CD66" s="25">
        <f>IF(CD67=D29,1,0)</f>
        <v>0</v>
      </c>
      <c r="CE66" s="25">
        <f>IF(CD67=D32,1,0)</f>
        <v>0</v>
      </c>
      <c r="CF66" s="25">
        <f>IF(CD67=D35,1,0)</f>
        <v>0</v>
      </c>
      <c r="CG66" s="25">
        <f>IF(CD67=AP29,1,0)</f>
        <v>0</v>
      </c>
      <c r="CH66" s="25">
        <f>IF(CD67=AP32,1,0)</f>
        <v>0</v>
      </c>
      <c r="CI66" s="25">
        <f>IF(CD67=AP35,1,0)</f>
        <v>0</v>
      </c>
      <c r="CJ66" s="3"/>
      <c r="CK66" s="3"/>
      <c r="CL66" s="3"/>
      <c r="CM66" s="3"/>
      <c r="CN66" s="3"/>
      <c r="CO66" s="3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</row>
    <row r="67" spans="1:149" ht="7.5" customHeight="1">
      <c r="A67" s="235" t="s">
        <v>55</v>
      </c>
      <c r="B67" s="163" t="s">
        <v>52</v>
      </c>
      <c r="C67" s="164"/>
      <c r="D67" s="165"/>
      <c r="E67" s="163" t="s">
        <v>50</v>
      </c>
      <c r="F67" s="164"/>
      <c r="G67" s="165"/>
      <c r="H67" s="163" t="s">
        <v>52</v>
      </c>
      <c r="I67" s="164"/>
      <c r="J67" s="165"/>
      <c r="K67" s="262"/>
      <c r="L67" s="263"/>
      <c r="M67" s="264"/>
      <c r="N67" s="253" t="str">
        <f>IF(B2=6,D8,IF(B2=5,D6,IF(B2=4,D4,IF(B2=3,"",""))))</f>
        <v>Ot Sànchez</v>
      </c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5"/>
      <c r="AF67" s="213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240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2"/>
      <c r="BU67" s="185"/>
      <c r="BV67" s="186"/>
      <c r="BW67" s="186"/>
      <c r="BX67" s="186"/>
      <c r="BY67" s="187"/>
      <c r="BZ67" s="332"/>
      <c r="CA67" s="333"/>
      <c r="CC67" s="3"/>
      <c r="CD67" s="26" t="str">
        <f>IF(BZ65=""," ",IF(LEFT(BZ65,1)="3",N67,N65))</f>
        <v xml:space="preserve"> </v>
      </c>
      <c r="CE67" s="27"/>
      <c r="CF67" s="27"/>
      <c r="CG67" s="27"/>
      <c r="CH67" s="28"/>
      <c r="CI67" s="28"/>
      <c r="CJ67" s="3"/>
      <c r="CK67" s="3"/>
      <c r="CL67" s="3"/>
      <c r="CM67" s="3"/>
      <c r="CN67" s="3"/>
      <c r="CO67" s="3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</row>
    <row r="68" spans="1:149" ht="7.5" customHeight="1">
      <c r="A68" s="236"/>
      <c r="B68" s="166"/>
      <c r="C68" s="167"/>
      <c r="D68" s="168"/>
      <c r="E68" s="166"/>
      <c r="F68" s="167"/>
      <c r="G68" s="168"/>
      <c r="H68" s="166"/>
      <c r="I68" s="167"/>
      <c r="J68" s="168"/>
      <c r="K68" s="265"/>
      <c r="L68" s="266"/>
      <c r="M68" s="267"/>
      <c r="N68" s="338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40"/>
      <c r="AF68" s="213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243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5"/>
      <c r="BU68" s="185"/>
      <c r="BV68" s="186"/>
      <c r="BW68" s="186"/>
      <c r="BX68" s="186"/>
      <c r="BY68" s="187"/>
      <c r="BZ68" s="332"/>
      <c r="CA68" s="333"/>
      <c r="CC68" s="3"/>
      <c r="CD68" s="28"/>
      <c r="CE68" s="28"/>
      <c r="CF68" s="28"/>
      <c r="CG68" s="28"/>
      <c r="CH68" s="28"/>
      <c r="CI68" s="28"/>
      <c r="CJ68" s="3"/>
      <c r="CK68" s="3"/>
      <c r="CL68" s="3"/>
      <c r="CM68" s="3"/>
      <c r="CN68" s="3"/>
      <c r="CO68" s="3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</row>
    <row r="69" spans="1:149" ht="7.5" customHeight="1">
      <c r="B69" s="172" t="s">
        <v>27</v>
      </c>
      <c r="C69" s="173"/>
      <c r="D69" s="174"/>
      <c r="E69" s="172" t="s">
        <v>32</v>
      </c>
      <c r="F69" s="173"/>
      <c r="G69" s="174"/>
      <c r="H69" s="271"/>
      <c r="I69" s="272"/>
      <c r="J69" s="273"/>
      <c r="K69" s="259"/>
      <c r="L69" s="260"/>
      <c r="M69" s="261"/>
      <c r="N69" s="249" t="str">
        <f>IF(B2=6,D4,IF(B2=5,D3,IF(B2=4,"",IF(B2=3,"",""))))</f>
        <v/>
      </c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1"/>
      <c r="AF69" s="252" t="s">
        <v>2</v>
      </c>
      <c r="AG69" s="211"/>
      <c r="AH69" s="211"/>
      <c r="AI69" s="211"/>
      <c r="AJ69" s="211"/>
      <c r="AK69" s="211" t="s">
        <v>2</v>
      </c>
      <c r="AL69" s="211"/>
      <c r="AM69" s="211"/>
      <c r="AN69" s="211"/>
      <c r="AO69" s="211"/>
      <c r="AP69" s="211" t="s">
        <v>2</v>
      </c>
      <c r="AQ69" s="211"/>
      <c r="AR69" s="211"/>
      <c r="AS69" s="211"/>
      <c r="AT69" s="211"/>
      <c r="AU69" s="211" t="s">
        <v>2</v>
      </c>
      <c r="AV69" s="211"/>
      <c r="AW69" s="211"/>
      <c r="AX69" s="211"/>
      <c r="AY69" s="211"/>
      <c r="AZ69" s="211" t="s">
        <v>2</v>
      </c>
      <c r="BA69" s="211"/>
      <c r="BB69" s="211"/>
      <c r="BC69" s="211"/>
      <c r="BD69" s="211"/>
      <c r="BE69" s="246" t="str">
        <f>IF(BZ69=""," ",IF(LEFT(BZ69,1)="3",N69,N71))</f>
        <v xml:space="preserve"> </v>
      </c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8"/>
      <c r="BU69" s="191" t="str">
        <f>IF(BZ69="","",VLOOKUP(BZ69,result,2,FALSE))</f>
        <v/>
      </c>
      <c r="BV69" s="192"/>
      <c r="BW69" s="192"/>
      <c r="BX69" s="192"/>
      <c r="BY69" s="193"/>
      <c r="BZ69" s="332"/>
      <c r="CA69" s="333"/>
      <c r="CC69" s="3"/>
      <c r="CD69" s="22">
        <f>IF(BE69=D29,1,0)</f>
        <v>0</v>
      </c>
      <c r="CE69" s="22">
        <f>IF(BE69=D32,1,0)</f>
        <v>0</v>
      </c>
      <c r="CF69" s="22">
        <f>IF(BE69=D35,1,0)</f>
        <v>0</v>
      </c>
      <c r="CG69" s="22">
        <f>IF(BE69=AP29,1,0)</f>
        <v>0</v>
      </c>
      <c r="CH69" s="22">
        <f>IF(BE69=AP32,1,0)</f>
        <v>0</v>
      </c>
      <c r="CI69" s="22">
        <f>IF(BE69=AP35,1,0)</f>
        <v>0</v>
      </c>
      <c r="CJ69" s="3"/>
      <c r="CK69" s="3"/>
      <c r="CL69" s="3"/>
      <c r="CM69" s="3"/>
      <c r="CN69" s="3"/>
      <c r="CO69" s="3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</row>
    <row r="70" spans="1:149" ht="7.5" customHeight="1">
      <c r="B70" s="172"/>
      <c r="C70" s="173"/>
      <c r="D70" s="174"/>
      <c r="E70" s="172"/>
      <c r="F70" s="173"/>
      <c r="G70" s="174"/>
      <c r="H70" s="262"/>
      <c r="I70" s="263"/>
      <c r="J70" s="269"/>
      <c r="K70" s="262"/>
      <c r="L70" s="263"/>
      <c r="M70" s="264"/>
      <c r="N70" s="249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1"/>
      <c r="AF70" s="213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240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2"/>
      <c r="BU70" s="185"/>
      <c r="BV70" s="186"/>
      <c r="BW70" s="186"/>
      <c r="BX70" s="186"/>
      <c r="BY70" s="187"/>
      <c r="BZ70" s="332"/>
      <c r="CA70" s="333"/>
      <c r="CC70" s="3"/>
      <c r="CD70" s="25">
        <f>IF(CD71=D29,1,0)</f>
        <v>0</v>
      </c>
      <c r="CE70" s="25">
        <f>IF(CD71=D32,1,0)</f>
        <v>0</v>
      </c>
      <c r="CF70" s="25">
        <f>IF(CD71=D35,1,0)</f>
        <v>0</v>
      </c>
      <c r="CG70" s="25">
        <f>IF(CD71=AP29,1,0)</f>
        <v>0</v>
      </c>
      <c r="CH70" s="25">
        <f>IF(CD71=AP32,1,0)</f>
        <v>0</v>
      </c>
      <c r="CI70" s="25">
        <f>IF(CD71=AP35,1,0)</f>
        <v>0</v>
      </c>
      <c r="CJ70" s="3"/>
      <c r="CK70" s="3"/>
      <c r="CL70" s="3"/>
      <c r="CM70" s="3"/>
      <c r="CN70" s="3"/>
      <c r="CO70" s="3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</row>
    <row r="71" spans="1:149" ht="7.5" customHeight="1">
      <c r="A71" s="235" t="s">
        <v>55</v>
      </c>
      <c r="B71" s="163" t="s">
        <v>49</v>
      </c>
      <c r="C71" s="164"/>
      <c r="D71" s="165"/>
      <c r="E71" s="163" t="s">
        <v>47</v>
      </c>
      <c r="F71" s="164"/>
      <c r="G71" s="165"/>
      <c r="H71" s="262"/>
      <c r="I71" s="263"/>
      <c r="J71" s="269"/>
      <c r="K71" s="262"/>
      <c r="L71" s="263"/>
      <c r="M71" s="264"/>
      <c r="N71" s="253" t="str">
        <f>IF(B2=6,D6,IF(B2=5,D7,IF(B2=4,"",IF(B2=3,"",""))))</f>
        <v/>
      </c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5"/>
      <c r="AF71" s="213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240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2"/>
      <c r="BU71" s="185"/>
      <c r="BV71" s="186"/>
      <c r="BW71" s="186"/>
      <c r="BX71" s="186"/>
      <c r="BY71" s="187"/>
      <c r="BZ71" s="332"/>
      <c r="CA71" s="333"/>
      <c r="CC71" s="3"/>
      <c r="CD71" s="26" t="str">
        <f>IF(BZ69=""," ",IF(LEFT(BZ69,1)="3",N71,N69))</f>
        <v xml:space="preserve"> </v>
      </c>
      <c r="CE71" s="27"/>
      <c r="CF71" s="27"/>
      <c r="CG71" s="27"/>
      <c r="CH71" s="28"/>
      <c r="CI71" s="28"/>
      <c r="CJ71" s="3"/>
      <c r="CK71" s="3"/>
      <c r="CL71" s="3"/>
      <c r="CM71" s="3"/>
      <c r="CN71" s="3"/>
      <c r="CO71" s="3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</row>
    <row r="72" spans="1:149" ht="7.5" customHeight="1">
      <c r="A72" s="236"/>
      <c r="B72" s="169"/>
      <c r="C72" s="170"/>
      <c r="D72" s="171"/>
      <c r="E72" s="169"/>
      <c r="F72" s="170"/>
      <c r="G72" s="171"/>
      <c r="H72" s="265"/>
      <c r="I72" s="266"/>
      <c r="J72" s="270"/>
      <c r="K72" s="265"/>
      <c r="L72" s="266"/>
      <c r="M72" s="267"/>
      <c r="N72" s="256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8"/>
      <c r="AF72" s="214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243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5"/>
      <c r="BU72" s="185"/>
      <c r="BV72" s="186"/>
      <c r="BW72" s="186"/>
      <c r="BX72" s="186"/>
      <c r="BY72" s="187"/>
      <c r="BZ72" s="332"/>
      <c r="CA72" s="333"/>
      <c r="CC72" s="3"/>
      <c r="CD72" s="28"/>
      <c r="CE72" s="28"/>
      <c r="CF72" s="28"/>
      <c r="CG72" s="28"/>
      <c r="CH72" s="28"/>
      <c r="CI72" s="28"/>
      <c r="CJ72" s="3"/>
      <c r="CK72" s="3"/>
      <c r="CL72" s="3"/>
      <c r="CM72" s="3"/>
      <c r="CN72" s="3"/>
      <c r="CO72" s="3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</row>
    <row r="73" spans="1:149" ht="7.5" customHeight="1">
      <c r="A73" s="29"/>
      <c r="B73" s="172" t="s">
        <v>33</v>
      </c>
      <c r="C73" s="173"/>
      <c r="D73" s="174"/>
      <c r="E73" s="172" t="s">
        <v>27</v>
      </c>
      <c r="F73" s="173"/>
      <c r="G73" s="174"/>
      <c r="H73" s="259"/>
      <c r="I73" s="260"/>
      <c r="J73" s="268"/>
      <c r="K73" s="259"/>
      <c r="L73" s="260"/>
      <c r="M73" s="261"/>
      <c r="N73" s="249" t="str">
        <f>IF(B2=6,D7,IF(B2=5,D4,IF(B2=4,"",IF(B2=3,"",""))))</f>
        <v/>
      </c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1"/>
      <c r="AF73" s="212" t="s">
        <v>2</v>
      </c>
      <c r="AG73" s="194"/>
      <c r="AH73" s="194"/>
      <c r="AI73" s="194"/>
      <c r="AJ73" s="194"/>
      <c r="AK73" s="194" t="s">
        <v>2</v>
      </c>
      <c r="AL73" s="194"/>
      <c r="AM73" s="194"/>
      <c r="AN73" s="194"/>
      <c r="AO73" s="194"/>
      <c r="AP73" s="194" t="s">
        <v>2</v>
      </c>
      <c r="AQ73" s="194"/>
      <c r="AR73" s="194"/>
      <c r="AS73" s="194"/>
      <c r="AT73" s="194"/>
      <c r="AU73" s="194" t="s">
        <v>2</v>
      </c>
      <c r="AV73" s="194"/>
      <c r="AW73" s="194"/>
      <c r="AX73" s="194"/>
      <c r="AY73" s="194"/>
      <c r="AZ73" s="194" t="s">
        <v>2</v>
      </c>
      <c r="BA73" s="194"/>
      <c r="BB73" s="194"/>
      <c r="BC73" s="194"/>
      <c r="BD73" s="194"/>
      <c r="BE73" s="237" t="str">
        <f>IF(BZ73=""," ",IF(LEFT(BZ73,1)="3",N73,N75))</f>
        <v xml:space="preserve"> </v>
      </c>
      <c r="BF73" s="238"/>
      <c r="BG73" s="238"/>
      <c r="BH73" s="238"/>
      <c r="BI73" s="238"/>
      <c r="BJ73" s="238"/>
      <c r="BK73" s="238"/>
      <c r="BL73" s="238"/>
      <c r="BM73" s="238"/>
      <c r="BN73" s="238"/>
      <c r="BO73" s="238"/>
      <c r="BP73" s="238"/>
      <c r="BQ73" s="238"/>
      <c r="BR73" s="238"/>
      <c r="BS73" s="238"/>
      <c r="BT73" s="239"/>
      <c r="BU73" s="182" t="str">
        <f>IF(BZ73="","",VLOOKUP(BZ73,result,2,FALSE))</f>
        <v/>
      </c>
      <c r="BV73" s="183"/>
      <c r="BW73" s="183"/>
      <c r="BX73" s="183"/>
      <c r="BY73" s="184"/>
      <c r="BZ73" s="332"/>
      <c r="CA73" s="333"/>
      <c r="CC73" s="3"/>
      <c r="CD73" s="22">
        <f>IF(BE73=D29,1,0)</f>
        <v>0</v>
      </c>
      <c r="CE73" s="22">
        <f>IF(BE73=D32,1,0)</f>
        <v>0</v>
      </c>
      <c r="CF73" s="22">
        <f>IF(BE73=D35,1,0)</f>
        <v>0</v>
      </c>
      <c r="CG73" s="22">
        <f>IF(BE73=AP29,1,0)</f>
        <v>0</v>
      </c>
      <c r="CH73" s="22">
        <f>IF(BE73=AP32,1,0)</f>
        <v>0</v>
      </c>
      <c r="CI73" s="22">
        <f>IF(BE73=AP35,1,0)</f>
        <v>0</v>
      </c>
      <c r="CJ73" s="3"/>
      <c r="CK73" s="3"/>
      <c r="CL73" s="3"/>
      <c r="CM73" s="3"/>
      <c r="CN73" s="3"/>
      <c r="CO73" s="3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</row>
    <row r="74" spans="1:149" ht="7.5" customHeight="1">
      <c r="B74" s="172"/>
      <c r="C74" s="173"/>
      <c r="D74" s="174"/>
      <c r="E74" s="172"/>
      <c r="F74" s="173"/>
      <c r="G74" s="174"/>
      <c r="H74" s="262"/>
      <c r="I74" s="263"/>
      <c r="J74" s="269"/>
      <c r="K74" s="262"/>
      <c r="L74" s="263"/>
      <c r="M74" s="264"/>
      <c r="N74" s="249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1"/>
      <c r="AF74" s="213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240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2"/>
      <c r="BU74" s="185"/>
      <c r="BV74" s="186"/>
      <c r="BW74" s="186"/>
      <c r="BX74" s="186"/>
      <c r="BY74" s="187"/>
      <c r="BZ74" s="332"/>
      <c r="CA74" s="333"/>
      <c r="CC74" s="3"/>
      <c r="CD74" s="25">
        <f>IF(CD75=D29,1,0)</f>
        <v>0</v>
      </c>
      <c r="CE74" s="25">
        <f>IF(CD75=D32,1,0)</f>
        <v>0</v>
      </c>
      <c r="CF74" s="25">
        <f>IF(CD75=D35,1,0)</f>
        <v>0</v>
      </c>
      <c r="CG74" s="25">
        <f>IF(CD75=AP29,1,0)</f>
        <v>0</v>
      </c>
      <c r="CH74" s="25">
        <f>IF(CD75=AP32,1,0)</f>
        <v>0</v>
      </c>
      <c r="CI74" s="25">
        <f>IF(CD75=AP35,1,0)</f>
        <v>0</v>
      </c>
      <c r="CJ74" s="3"/>
      <c r="CK74" s="3"/>
      <c r="CL74" s="3"/>
      <c r="CM74" s="3"/>
      <c r="CN74" s="3"/>
      <c r="CO74" s="3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</row>
    <row r="75" spans="1:149" ht="7.5" customHeight="1">
      <c r="A75" s="235" t="s">
        <v>55</v>
      </c>
      <c r="B75" s="163" t="s">
        <v>47</v>
      </c>
      <c r="C75" s="164"/>
      <c r="D75" s="165"/>
      <c r="E75" s="163" t="s">
        <v>52</v>
      </c>
      <c r="F75" s="164"/>
      <c r="G75" s="165"/>
      <c r="H75" s="262"/>
      <c r="I75" s="263"/>
      <c r="J75" s="269"/>
      <c r="K75" s="262"/>
      <c r="L75" s="263"/>
      <c r="M75" s="264"/>
      <c r="N75" s="253" t="str">
        <f>IF(B2=6,D8,IF(B2=5,D6,IF(B2=4,"",IF(B2=3,"",""))))</f>
        <v/>
      </c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5"/>
      <c r="AF75" s="213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240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2"/>
      <c r="BU75" s="185"/>
      <c r="BV75" s="186"/>
      <c r="BW75" s="186"/>
      <c r="BX75" s="186"/>
      <c r="BY75" s="187"/>
      <c r="BZ75" s="332"/>
      <c r="CA75" s="333"/>
      <c r="CC75" s="3"/>
      <c r="CD75" s="26" t="str">
        <f>IF(BZ73=""," ",IF(LEFT(BZ73,1)="3",N75,N73))</f>
        <v xml:space="preserve"> </v>
      </c>
      <c r="CE75" s="27"/>
      <c r="CF75" s="27"/>
      <c r="CG75" s="27"/>
      <c r="CH75" s="28"/>
      <c r="CI75" s="28"/>
      <c r="CJ75" s="3"/>
      <c r="CK75" s="3"/>
      <c r="CL75" s="3"/>
      <c r="CM75" s="3"/>
      <c r="CN75" s="3"/>
      <c r="CO75" s="3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</row>
    <row r="76" spans="1:149" ht="7.5" customHeight="1">
      <c r="A76" s="236"/>
      <c r="B76" s="169"/>
      <c r="C76" s="170"/>
      <c r="D76" s="171"/>
      <c r="E76" s="169"/>
      <c r="F76" s="170"/>
      <c r="G76" s="171"/>
      <c r="H76" s="265"/>
      <c r="I76" s="266"/>
      <c r="J76" s="270"/>
      <c r="K76" s="265"/>
      <c r="L76" s="266"/>
      <c r="M76" s="267"/>
      <c r="N76" s="256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8"/>
      <c r="AF76" s="214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243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5"/>
      <c r="BU76" s="188"/>
      <c r="BV76" s="189"/>
      <c r="BW76" s="189"/>
      <c r="BX76" s="189"/>
      <c r="BY76" s="190"/>
      <c r="BZ76" s="332"/>
      <c r="CA76" s="333"/>
      <c r="CC76" s="3"/>
      <c r="CD76" s="28"/>
      <c r="CE76" s="28"/>
      <c r="CF76" s="28"/>
      <c r="CG76" s="28"/>
      <c r="CH76" s="28"/>
      <c r="CI76" s="28"/>
      <c r="CJ76" s="3"/>
      <c r="CK76" s="3"/>
      <c r="CL76" s="3"/>
      <c r="CM76" s="3"/>
      <c r="CN76" s="3"/>
      <c r="CO76" s="3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</row>
    <row r="77" spans="1:149" ht="7.5" customHeight="1">
      <c r="B77" s="172" t="s">
        <v>24</v>
      </c>
      <c r="C77" s="173"/>
      <c r="D77" s="174"/>
      <c r="E77" s="172" t="s">
        <v>21</v>
      </c>
      <c r="F77" s="173"/>
      <c r="G77" s="174"/>
      <c r="H77" s="259"/>
      <c r="I77" s="260"/>
      <c r="J77" s="268"/>
      <c r="K77" s="259"/>
      <c r="L77" s="260"/>
      <c r="M77" s="261"/>
      <c r="N77" s="249" t="str">
        <f>IF(B2=6,D3,IF(B2=5,D5,IF(B2=4,"",IF(B2=3,"",""))))</f>
        <v/>
      </c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1"/>
      <c r="AF77" s="212" t="s">
        <v>2</v>
      </c>
      <c r="AG77" s="194"/>
      <c r="AH77" s="194"/>
      <c r="AI77" s="194"/>
      <c r="AJ77" s="194"/>
      <c r="AK77" s="194" t="s">
        <v>2</v>
      </c>
      <c r="AL77" s="194"/>
      <c r="AM77" s="194"/>
      <c r="AN77" s="194"/>
      <c r="AO77" s="194"/>
      <c r="AP77" s="194" t="s">
        <v>2</v>
      </c>
      <c r="AQ77" s="194"/>
      <c r="AR77" s="194"/>
      <c r="AS77" s="194"/>
      <c r="AT77" s="194"/>
      <c r="AU77" s="194" t="s">
        <v>2</v>
      </c>
      <c r="AV77" s="194"/>
      <c r="AW77" s="194"/>
      <c r="AX77" s="194"/>
      <c r="AY77" s="194"/>
      <c r="AZ77" s="194" t="s">
        <v>2</v>
      </c>
      <c r="BA77" s="194"/>
      <c r="BB77" s="194"/>
      <c r="BC77" s="194"/>
      <c r="BD77" s="194"/>
      <c r="BE77" s="237" t="str">
        <f>IF(BZ77=""," ",IF(LEFT(BZ77,1)="3",N77,N79))</f>
        <v xml:space="preserve"> </v>
      </c>
      <c r="BF77" s="238"/>
      <c r="BG77" s="238"/>
      <c r="BH77" s="238"/>
      <c r="BI77" s="238"/>
      <c r="BJ77" s="238"/>
      <c r="BK77" s="238"/>
      <c r="BL77" s="238"/>
      <c r="BM77" s="238"/>
      <c r="BN77" s="238"/>
      <c r="BO77" s="238"/>
      <c r="BP77" s="238"/>
      <c r="BQ77" s="238"/>
      <c r="BR77" s="238"/>
      <c r="BS77" s="238"/>
      <c r="BT77" s="239"/>
      <c r="BU77" s="182" t="str">
        <f>IF(BZ77="","",VLOOKUP(BZ77,result,2,FALSE))</f>
        <v/>
      </c>
      <c r="BV77" s="183"/>
      <c r="BW77" s="183"/>
      <c r="BX77" s="183"/>
      <c r="BY77" s="184"/>
      <c r="BZ77" s="332"/>
      <c r="CA77" s="333"/>
      <c r="CC77" s="3"/>
      <c r="CD77" s="22">
        <f>IF(BE77=D29,1,0)</f>
        <v>0</v>
      </c>
      <c r="CE77" s="22">
        <f>IF(BE77=D32,1,0)</f>
        <v>0</v>
      </c>
      <c r="CF77" s="22">
        <f>IF(BE77=D35,1,0)</f>
        <v>0</v>
      </c>
      <c r="CG77" s="22">
        <f>IF(BE77=AP29,1,0)</f>
        <v>0</v>
      </c>
      <c r="CH77" s="22">
        <f>IF(BE77=AP32,1,0)</f>
        <v>0</v>
      </c>
      <c r="CI77" s="22">
        <f>IF(BE77=AP35,1,0)</f>
        <v>0</v>
      </c>
      <c r="CJ77" s="3"/>
      <c r="CK77" s="3"/>
      <c r="CL77" s="3"/>
      <c r="CM77" s="3"/>
      <c r="CN77" s="3"/>
      <c r="CO77" s="3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</row>
    <row r="78" spans="1:149" ht="7.5" customHeight="1">
      <c r="B78" s="172"/>
      <c r="C78" s="173"/>
      <c r="D78" s="174"/>
      <c r="E78" s="172"/>
      <c r="F78" s="173"/>
      <c r="G78" s="174"/>
      <c r="H78" s="262"/>
      <c r="I78" s="263"/>
      <c r="J78" s="269"/>
      <c r="K78" s="262"/>
      <c r="L78" s="263"/>
      <c r="M78" s="264"/>
      <c r="N78" s="249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1"/>
      <c r="AF78" s="213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240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2"/>
      <c r="BU78" s="185"/>
      <c r="BV78" s="186"/>
      <c r="BW78" s="186"/>
      <c r="BX78" s="186"/>
      <c r="BY78" s="187"/>
      <c r="BZ78" s="332"/>
      <c r="CA78" s="333"/>
      <c r="CC78" s="3"/>
      <c r="CD78" s="25">
        <f>IF(CD79=D29,1,0)</f>
        <v>0</v>
      </c>
      <c r="CE78" s="25">
        <f>IF(CD79=D32,1,0)</f>
        <v>0</v>
      </c>
      <c r="CF78" s="25">
        <f>IF(CD79=D35,1,0)</f>
        <v>0</v>
      </c>
      <c r="CG78" s="25">
        <f>IF(CD79=AP29,1,0)</f>
        <v>0</v>
      </c>
      <c r="CH78" s="25">
        <f>IF(CD79=AP32,1,0)</f>
        <v>0</v>
      </c>
      <c r="CI78" s="25">
        <f>IF(CD79=AP35,1,0)</f>
        <v>0</v>
      </c>
      <c r="CJ78" s="3"/>
      <c r="CK78" s="3"/>
      <c r="CL78" s="3"/>
      <c r="CM78" s="3"/>
      <c r="CN78" s="3"/>
      <c r="CO78" s="3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</row>
    <row r="79" spans="1:149" ht="7.5" customHeight="1">
      <c r="A79" s="235" t="s">
        <v>55</v>
      </c>
      <c r="B79" s="163" t="s">
        <v>50</v>
      </c>
      <c r="C79" s="164"/>
      <c r="D79" s="165"/>
      <c r="E79" s="163" t="s">
        <v>49</v>
      </c>
      <c r="F79" s="164"/>
      <c r="G79" s="165"/>
      <c r="H79" s="262"/>
      <c r="I79" s="263"/>
      <c r="J79" s="269"/>
      <c r="K79" s="262"/>
      <c r="L79" s="263"/>
      <c r="M79" s="264"/>
      <c r="N79" s="253" t="str">
        <f>IF(B2=6,D5,IF(B2=5,D7,IF(B2=4,"",IF(B2=3,"",""))))</f>
        <v/>
      </c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5"/>
      <c r="AF79" s="213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240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2"/>
      <c r="BU79" s="185"/>
      <c r="BV79" s="186"/>
      <c r="BW79" s="186"/>
      <c r="BX79" s="186"/>
      <c r="BY79" s="187"/>
      <c r="BZ79" s="332"/>
      <c r="CA79" s="333"/>
      <c r="CC79" s="3"/>
      <c r="CD79" s="26" t="str">
        <f>IF(BZ77=""," ",IF(LEFT(BZ77,1)="3",N79,N77))</f>
        <v xml:space="preserve"> </v>
      </c>
      <c r="CE79" s="27"/>
      <c r="CF79" s="27"/>
      <c r="CG79" s="27"/>
      <c r="CH79" s="28"/>
      <c r="CI79" s="28"/>
      <c r="CJ79" s="3"/>
      <c r="CK79" s="3"/>
      <c r="CL79" s="3"/>
      <c r="CM79" s="3"/>
      <c r="CN79" s="3"/>
      <c r="CO79" s="3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</row>
    <row r="80" spans="1:149" ht="7.5" customHeight="1">
      <c r="A80" s="236"/>
      <c r="B80" s="169"/>
      <c r="C80" s="170"/>
      <c r="D80" s="171"/>
      <c r="E80" s="169"/>
      <c r="F80" s="170"/>
      <c r="G80" s="171"/>
      <c r="H80" s="265"/>
      <c r="I80" s="266"/>
      <c r="J80" s="270"/>
      <c r="K80" s="265"/>
      <c r="L80" s="266"/>
      <c r="M80" s="267"/>
      <c r="N80" s="256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8"/>
      <c r="AF80" s="214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243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5"/>
      <c r="BU80" s="188"/>
      <c r="BV80" s="189"/>
      <c r="BW80" s="189"/>
      <c r="BX80" s="189"/>
      <c r="BY80" s="190"/>
      <c r="BZ80" s="332"/>
      <c r="CA80" s="333"/>
      <c r="CC80" s="3"/>
      <c r="CD80" s="28"/>
      <c r="CE80" s="28"/>
      <c r="CF80" s="28"/>
      <c r="CG80" s="28"/>
      <c r="CH80" s="28"/>
      <c r="CI80" s="28"/>
      <c r="CJ80" s="3"/>
      <c r="CK80" s="3"/>
      <c r="CL80" s="3"/>
      <c r="CM80" s="3"/>
      <c r="CN80" s="3"/>
      <c r="CO80" s="3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</row>
    <row r="81" spans="1:149" ht="7.5" customHeight="1">
      <c r="B81" s="172" t="s">
        <v>34</v>
      </c>
      <c r="C81" s="173"/>
      <c r="D81" s="174"/>
      <c r="E81" s="172" t="s">
        <v>28</v>
      </c>
      <c r="F81" s="173"/>
      <c r="G81" s="174"/>
      <c r="H81" s="259"/>
      <c r="I81" s="260"/>
      <c r="J81" s="268"/>
      <c r="K81" s="259"/>
      <c r="L81" s="260"/>
      <c r="M81" s="261"/>
      <c r="N81" s="249" t="str">
        <f>IF(B2=6,D6,IF(B2=5,D3,IF(B2=4,"",IF(B2=3,"",""))))</f>
        <v/>
      </c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1"/>
      <c r="AF81" s="212" t="s">
        <v>2</v>
      </c>
      <c r="AG81" s="194"/>
      <c r="AH81" s="194"/>
      <c r="AI81" s="194"/>
      <c r="AJ81" s="194"/>
      <c r="AK81" s="194" t="s">
        <v>2</v>
      </c>
      <c r="AL81" s="194"/>
      <c r="AM81" s="194"/>
      <c r="AN81" s="194"/>
      <c r="AO81" s="194"/>
      <c r="AP81" s="194" t="s">
        <v>2</v>
      </c>
      <c r="AQ81" s="194"/>
      <c r="AR81" s="194"/>
      <c r="AS81" s="194"/>
      <c r="AT81" s="194"/>
      <c r="AU81" s="194" t="s">
        <v>2</v>
      </c>
      <c r="AV81" s="194"/>
      <c r="AW81" s="194"/>
      <c r="AX81" s="194"/>
      <c r="AY81" s="194"/>
      <c r="AZ81" s="194" t="s">
        <v>2</v>
      </c>
      <c r="BA81" s="194"/>
      <c r="BB81" s="194"/>
      <c r="BC81" s="194"/>
      <c r="BD81" s="194"/>
      <c r="BE81" s="240" t="str">
        <f>IF(BZ81=""," ",IF(LEFT(BZ81,1)="3",N81,N83))</f>
        <v xml:space="preserve"> </v>
      </c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2"/>
      <c r="BU81" s="185" t="str">
        <f>IF(BZ81="","",VLOOKUP(BZ81,result,2,FALSE))</f>
        <v/>
      </c>
      <c r="BV81" s="186"/>
      <c r="BW81" s="186"/>
      <c r="BX81" s="186"/>
      <c r="BY81" s="187"/>
      <c r="BZ81" s="332"/>
      <c r="CA81" s="333"/>
      <c r="CC81" s="3"/>
      <c r="CD81" s="22">
        <f>IF(BE81=D29,1,0)</f>
        <v>0</v>
      </c>
      <c r="CE81" s="22">
        <f>IF(BE81=D32,1,0)</f>
        <v>0</v>
      </c>
      <c r="CF81" s="22">
        <f>IF(BE81=D35,1,0)</f>
        <v>0</v>
      </c>
      <c r="CG81" s="22">
        <f>IF(BE81=AP29,1,0)</f>
        <v>0</v>
      </c>
      <c r="CH81" s="22">
        <f>IF(BE81=AP32,1,0)</f>
        <v>0</v>
      </c>
      <c r="CI81" s="22">
        <f>IF(BE81=AP35,1,0)</f>
        <v>0</v>
      </c>
      <c r="CJ81" s="3"/>
      <c r="CK81" s="3"/>
      <c r="CL81" s="3"/>
      <c r="CM81" s="3"/>
      <c r="CN81" s="3"/>
      <c r="CO81" s="3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</row>
    <row r="82" spans="1:149" ht="7.5" customHeight="1">
      <c r="B82" s="172"/>
      <c r="C82" s="173"/>
      <c r="D82" s="174"/>
      <c r="E82" s="172"/>
      <c r="F82" s="173"/>
      <c r="G82" s="174"/>
      <c r="H82" s="262"/>
      <c r="I82" s="263"/>
      <c r="J82" s="269"/>
      <c r="K82" s="262"/>
      <c r="L82" s="263"/>
      <c r="M82" s="264"/>
      <c r="N82" s="249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1"/>
      <c r="AF82" s="213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240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2"/>
      <c r="BU82" s="185"/>
      <c r="BV82" s="186"/>
      <c r="BW82" s="186"/>
      <c r="BX82" s="186"/>
      <c r="BY82" s="187"/>
      <c r="BZ82" s="332"/>
      <c r="CA82" s="333"/>
      <c r="CC82" s="3"/>
      <c r="CD82" s="25">
        <f>IF(CD83=D29,1,0)</f>
        <v>0</v>
      </c>
      <c r="CE82" s="25">
        <f>IF(CD83=D32,1,0)</f>
        <v>0</v>
      </c>
      <c r="CF82" s="25">
        <f>IF(CD83=D35,1,0)</f>
        <v>0</v>
      </c>
      <c r="CG82" s="25">
        <f>IF(CD83=AP29,1,0)</f>
        <v>0</v>
      </c>
      <c r="CH82" s="25">
        <f>IF(CD83=AP32,1,0)</f>
        <v>0</v>
      </c>
      <c r="CI82" s="25">
        <f>IF(CD83=AP35,1,0)</f>
        <v>0</v>
      </c>
      <c r="CJ82" s="3"/>
      <c r="CK82" s="3"/>
      <c r="CL82" s="3"/>
      <c r="CM82" s="3"/>
      <c r="CN82" s="3"/>
      <c r="CO82" s="3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</row>
    <row r="83" spans="1:149" ht="7.5" customHeight="1">
      <c r="A83" s="235" t="s">
        <v>55</v>
      </c>
      <c r="B83" s="163" t="s">
        <v>48</v>
      </c>
      <c r="C83" s="164"/>
      <c r="D83" s="165"/>
      <c r="E83" s="163" t="s">
        <v>48</v>
      </c>
      <c r="F83" s="164"/>
      <c r="G83" s="165"/>
      <c r="H83" s="262"/>
      <c r="I83" s="263"/>
      <c r="J83" s="269"/>
      <c r="K83" s="262"/>
      <c r="L83" s="263"/>
      <c r="M83" s="264"/>
      <c r="N83" s="253" t="str">
        <f>IF(B2=6,D8,IF(B2=5,D4,IF(B2=4,"",IF(B2=3,"",""))))</f>
        <v/>
      </c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5"/>
      <c r="AF83" s="213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240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2"/>
      <c r="BU83" s="185"/>
      <c r="BV83" s="186"/>
      <c r="BW83" s="186"/>
      <c r="BX83" s="186"/>
      <c r="BY83" s="187"/>
      <c r="BZ83" s="332"/>
      <c r="CA83" s="333"/>
      <c r="CC83" s="3"/>
      <c r="CD83" s="26" t="str">
        <f>IF(BZ81=""," ",IF(LEFT(BZ81,1)="3",N83,N81))</f>
        <v xml:space="preserve"> </v>
      </c>
      <c r="CE83" s="27"/>
      <c r="CF83" s="27"/>
      <c r="CG83" s="27"/>
      <c r="CH83" s="28"/>
      <c r="CI83" s="28"/>
      <c r="CJ83" s="3"/>
      <c r="CK83" s="3"/>
      <c r="CL83" s="3"/>
      <c r="CM83" s="3"/>
      <c r="CN83" s="3"/>
      <c r="CO83" s="3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</row>
    <row r="84" spans="1:149" ht="7.5" customHeight="1">
      <c r="A84" s="236"/>
      <c r="B84" s="166"/>
      <c r="C84" s="167"/>
      <c r="D84" s="168"/>
      <c r="E84" s="169"/>
      <c r="F84" s="170"/>
      <c r="G84" s="171"/>
      <c r="H84" s="265"/>
      <c r="I84" s="266"/>
      <c r="J84" s="270"/>
      <c r="K84" s="265"/>
      <c r="L84" s="266"/>
      <c r="M84" s="267"/>
      <c r="N84" s="338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40"/>
      <c r="AF84" s="213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243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5"/>
      <c r="BU84" s="185"/>
      <c r="BV84" s="186"/>
      <c r="BW84" s="186"/>
      <c r="BX84" s="186"/>
      <c r="BY84" s="187"/>
      <c r="BZ84" s="332"/>
      <c r="CA84" s="333"/>
      <c r="CC84" s="3"/>
      <c r="CD84" s="28"/>
      <c r="CE84" s="28"/>
      <c r="CF84" s="28"/>
      <c r="CG84" s="28"/>
      <c r="CH84" s="28"/>
      <c r="CI84" s="28"/>
      <c r="CJ84" s="3"/>
      <c r="CK84" s="3"/>
      <c r="CL84" s="3"/>
      <c r="CM84" s="3"/>
      <c r="CN84" s="3"/>
      <c r="CO84" s="3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</row>
    <row r="85" spans="1:149" ht="7.5" customHeight="1">
      <c r="B85" s="172" t="s">
        <v>23</v>
      </c>
      <c r="C85" s="173"/>
      <c r="D85" s="174"/>
      <c r="E85" s="271"/>
      <c r="F85" s="272"/>
      <c r="G85" s="273"/>
      <c r="H85" s="259"/>
      <c r="I85" s="260"/>
      <c r="J85" s="268"/>
      <c r="K85" s="259"/>
      <c r="L85" s="260"/>
      <c r="M85" s="261"/>
      <c r="N85" s="249" t="str">
        <f>IF(B2=6,D4,IF(B2=5,"",IF(B2=4,"",IF(B2=3,"",""))))</f>
        <v/>
      </c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1"/>
      <c r="AF85" s="252" t="s">
        <v>2</v>
      </c>
      <c r="AG85" s="211"/>
      <c r="AH85" s="211"/>
      <c r="AI85" s="211"/>
      <c r="AJ85" s="211"/>
      <c r="AK85" s="211" t="s">
        <v>2</v>
      </c>
      <c r="AL85" s="211"/>
      <c r="AM85" s="211"/>
      <c r="AN85" s="211"/>
      <c r="AO85" s="211"/>
      <c r="AP85" s="211" t="s">
        <v>2</v>
      </c>
      <c r="AQ85" s="211"/>
      <c r="AR85" s="211"/>
      <c r="AS85" s="211"/>
      <c r="AT85" s="211"/>
      <c r="AU85" s="211" t="s">
        <v>2</v>
      </c>
      <c r="AV85" s="211"/>
      <c r="AW85" s="211"/>
      <c r="AX85" s="211"/>
      <c r="AY85" s="211"/>
      <c r="AZ85" s="211" t="s">
        <v>2</v>
      </c>
      <c r="BA85" s="211"/>
      <c r="BB85" s="211"/>
      <c r="BC85" s="211"/>
      <c r="BD85" s="211"/>
      <c r="BE85" s="246" t="str">
        <f>IF(BZ85=""," ",IF(LEFT(BZ85,1)="3",N85,N87))</f>
        <v xml:space="preserve"> </v>
      </c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8"/>
      <c r="BU85" s="191" t="str">
        <f>IF(BZ85="","",VLOOKUP(BZ85,result,2,FALSE))</f>
        <v/>
      </c>
      <c r="BV85" s="192"/>
      <c r="BW85" s="192"/>
      <c r="BX85" s="192"/>
      <c r="BY85" s="193"/>
      <c r="BZ85" s="332"/>
      <c r="CA85" s="333"/>
      <c r="CC85" s="3"/>
      <c r="CD85" s="22">
        <f>IF(BE85=D29,1,0)</f>
        <v>0</v>
      </c>
      <c r="CE85" s="22">
        <f>IF(BE85=D32,1,0)</f>
        <v>0</v>
      </c>
      <c r="CF85" s="22">
        <f>IF(BE85=D35,1,0)</f>
        <v>0</v>
      </c>
      <c r="CG85" s="22">
        <f>IF(BE85=AP29,1,0)</f>
        <v>0</v>
      </c>
      <c r="CH85" s="22">
        <f>IF(BE85=AP32,1,0)</f>
        <v>0</v>
      </c>
      <c r="CI85" s="22">
        <f>IF(BE85=AP35,1,0)</f>
        <v>0</v>
      </c>
      <c r="CJ85" s="3"/>
      <c r="CK85" s="3"/>
      <c r="CL85" s="3"/>
      <c r="CM85" s="3"/>
      <c r="CN85" s="3"/>
      <c r="CO85" s="3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</row>
    <row r="86" spans="1:149" ht="7.5" customHeight="1">
      <c r="B86" s="172"/>
      <c r="C86" s="173"/>
      <c r="D86" s="174"/>
      <c r="E86" s="262"/>
      <c r="F86" s="263"/>
      <c r="G86" s="269"/>
      <c r="H86" s="262"/>
      <c r="I86" s="263"/>
      <c r="J86" s="269"/>
      <c r="K86" s="262"/>
      <c r="L86" s="263"/>
      <c r="M86" s="264"/>
      <c r="N86" s="249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1"/>
      <c r="AF86" s="213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240"/>
      <c r="BF86" s="241"/>
      <c r="BG86" s="241"/>
      <c r="BH86" s="241"/>
      <c r="BI86" s="241"/>
      <c r="BJ86" s="241"/>
      <c r="BK86" s="241"/>
      <c r="BL86" s="241"/>
      <c r="BM86" s="241"/>
      <c r="BN86" s="241"/>
      <c r="BO86" s="241"/>
      <c r="BP86" s="241"/>
      <c r="BQ86" s="241"/>
      <c r="BR86" s="241"/>
      <c r="BS86" s="241"/>
      <c r="BT86" s="242"/>
      <c r="BU86" s="185"/>
      <c r="BV86" s="186"/>
      <c r="BW86" s="186"/>
      <c r="BX86" s="186"/>
      <c r="BY86" s="187"/>
      <c r="BZ86" s="332"/>
      <c r="CA86" s="333"/>
      <c r="CC86" s="3"/>
      <c r="CD86" s="25">
        <f>IF(CD87=D29,1,0)</f>
        <v>0</v>
      </c>
      <c r="CE86" s="25">
        <f>IF(CD87=D32,1,0)</f>
        <v>0</v>
      </c>
      <c r="CF86" s="25">
        <f>IF(CD87=D35,1,0)</f>
        <v>0</v>
      </c>
      <c r="CG86" s="25">
        <f>IF(CD87=AP29,1,0)</f>
        <v>0</v>
      </c>
      <c r="CH86" s="25">
        <f>IF(CD87=AP32,1,0)</f>
        <v>0</v>
      </c>
      <c r="CI86" s="25">
        <f>IF(CD87=AP35,1,0)</f>
        <v>0</v>
      </c>
      <c r="CJ86" s="3"/>
      <c r="CK86" s="3"/>
      <c r="CL86" s="3"/>
      <c r="CM86" s="3"/>
      <c r="CN86" s="3"/>
      <c r="CO86" s="3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</row>
    <row r="87" spans="1:149" ht="7.5" customHeight="1">
      <c r="A87" s="235" t="s">
        <v>55</v>
      </c>
      <c r="B87" s="163" t="s">
        <v>51</v>
      </c>
      <c r="C87" s="164"/>
      <c r="D87" s="165"/>
      <c r="E87" s="262"/>
      <c r="F87" s="263"/>
      <c r="G87" s="269"/>
      <c r="H87" s="262"/>
      <c r="I87" s="263"/>
      <c r="J87" s="269"/>
      <c r="K87" s="262"/>
      <c r="L87" s="263"/>
      <c r="M87" s="264"/>
      <c r="N87" s="253" t="str">
        <f>IF(B2=6,D5,IF(B2=5,"",IF(B2=4,"",IF(B2=3,"",""))))</f>
        <v/>
      </c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5"/>
      <c r="AF87" s="213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240"/>
      <c r="BF87" s="241"/>
      <c r="BG87" s="241"/>
      <c r="BH87" s="241"/>
      <c r="BI87" s="241"/>
      <c r="BJ87" s="241"/>
      <c r="BK87" s="241"/>
      <c r="BL87" s="241"/>
      <c r="BM87" s="241"/>
      <c r="BN87" s="241"/>
      <c r="BO87" s="241"/>
      <c r="BP87" s="241"/>
      <c r="BQ87" s="241"/>
      <c r="BR87" s="241"/>
      <c r="BS87" s="241"/>
      <c r="BT87" s="242"/>
      <c r="BU87" s="185"/>
      <c r="BV87" s="186"/>
      <c r="BW87" s="186"/>
      <c r="BX87" s="186"/>
      <c r="BY87" s="187"/>
      <c r="BZ87" s="332"/>
      <c r="CA87" s="333"/>
      <c r="CC87" s="3"/>
      <c r="CD87" s="26" t="str">
        <f>IF(BZ85=""," ",IF(LEFT(BZ85,1)="3",N87,N85))</f>
        <v xml:space="preserve"> </v>
      </c>
      <c r="CE87" s="27"/>
      <c r="CF87" s="27"/>
      <c r="CG87" s="27"/>
      <c r="CH87" s="28"/>
      <c r="CI87" s="28"/>
      <c r="CJ87" s="3"/>
      <c r="CK87" s="3"/>
      <c r="CL87" s="3"/>
      <c r="CM87" s="3"/>
      <c r="CN87" s="3"/>
      <c r="CO87" s="3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</row>
    <row r="88" spans="1:149" ht="7.5" customHeight="1">
      <c r="A88" s="236"/>
      <c r="B88" s="169"/>
      <c r="C88" s="170"/>
      <c r="D88" s="171"/>
      <c r="E88" s="265"/>
      <c r="F88" s="266"/>
      <c r="G88" s="270"/>
      <c r="H88" s="265"/>
      <c r="I88" s="266"/>
      <c r="J88" s="270"/>
      <c r="K88" s="265"/>
      <c r="L88" s="266"/>
      <c r="M88" s="267"/>
      <c r="N88" s="256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8"/>
      <c r="AF88" s="214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243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5"/>
      <c r="BU88" s="185"/>
      <c r="BV88" s="186"/>
      <c r="BW88" s="186"/>
      <c r="BX88" s="186"/>
      <c r="BY88" s="187"/>
      <c r="BZ88" s="332"/>
      <c r="CA88" s="333"/>
      <c r="CC88" s="3"/>
      <c r="CD88" s="28"/>
      <c r="CE88" s="28"/>
      <c r="CF88" s="28"/>
      <c r="CG88" s="28"/>
      <c r="CH88" s="28"/>
      <c r="CI88" s="28"/>
      <c r="CJ88" s="3"/>
      <c r="CK88" s="3"/>
      <c r="CL88" s="3"/>
      <c r="CM88" s="3"/>
      <c r="CN88" s="3"/>
      <c r="CO88" s="3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</row>
    <row r="89" spans="1:149" ht="7.5" customHeight="1">
      <c r="B89" s="172" t="s">
        <v>32</v>
      </c>
      <c r="C89" s="173"/>
      <c r="D89" s="174"/>
      <c r="E89" s="259"/>
      <c r="F89" s="260"/>
      <c r="G89" s="268"/>
      <c r="H89" s="259"/>
      <c r="I89" s="260"/>
      <c r="J89" s="268"/>
      <c r="K89" s="259"/>
      <c r="L89" s="260"/>
      <c r="M89" s="261"/>
      <c r="N89" s="249" t="str">
        <f>IF(B2=6,D3,IF(B2=5,"",IF(B2=4,"",IF(B2=3,"",""))))</f>
        <v/>
      </c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1"/>
      <c r="AF89" s="212" t="s">
        <v>2</v>
      </c>
      <c r="AG89" s="194"/>
      <c r="AH89" s="194"/>
      <c r="AI89" s="194"/>
      <c r="AJ89" s="194"/>
      <c r="AK89" s="194" t="s">
        <v>2</v>
      </c>
      <c r="AL89" s="194"/>
      <c r="AM89" s="194"/>
      <c r="AN89" s="194"/>
      <c r="AO89" s="194"/>
      <c r="AP89" s="194" t="s">
        <v>2</v>
      </c>
      <c r="AQ89" s="194"/>
      <c r="AR89" s="194"/>
      <c r="AS89" s="194"/>
      <c r="AT89" s="194"/>
      <c r="AU89" s="194" t="s">
        <v>2</v>
      </c>
      <c r="AV89" s="194"/>
      <c r="AW89" s="194"/>
      <c r="AX89" s="194"/>
      <c r="AY89" s="194"/>
      <c r="AZ89" s="194" t="s">
        <v>2</v>
      </c>
      <c r="BA89" s="194"/>
      <c r="BB89" s="194"/>
      <c r="BC89" s="194"/>
      <c r="BD89" s="194"/>
      <c r="BE89" s="237" t="str">
        <f>IF(BZ89=""," ",IF(LEFT(BZ89,1)="3",N89,N91))</f>
        <v xml:space="preserve"> </v>
      </c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8"/>
      <c r="BR89" s="238"/>
      <c r="BS89" s="238"/>
      <c r="BT89" s="239"/>
      <c r="BU89" s="182" t="str">
        <f>IF(BZ89="","",VLOOKUP(BZ89,result,2,FALSE))</f>
        <v/>
      </c>
      <c r="BV89" s="183"/>
      <c r="BW89" s="183"/>
      <c r="BX89" s="183"/>
      <c r="BY89" s="184"/>
      <c r="BZ89" s="332"/>
      <c r="CA89" s="333"/>
      <c r="CC89" s="3"/>
      <c r="CD89" s="22">
        <f>IF(BE89=D29,1,0)</f>
        <v>0</v>
      </c>
      <c r="CE89" s="22">
        <f>IF(BE89=D32,1,0)</f>
        <v>0</v>
      </c>
      <c r="CF89" s="22">
        <f>IF(BE89=D35,1,0)</f>
        <v>0</v>
      </c>
      <c r="CG89" s="22">
        <f>IF(BE89=AP29,1,0)</f>
        <v>0</v>
      </c>
      <c r="CH89" s="22">
        <f>IF(BE89=AP32,1,0)</f>
        <v>0</v>
      </c>
      <c r="CI89" s="22">
        <f>IF(BE89=AP35,1,0)</f>
        <v>0</v>
      </c>
      <c r="CJ89" s="3"/>
      <c r="CK89" s="3"/>
      <c r="CL89" s="3"/>
      <c r="CM89" s="3"/>
      <c r="CN89" s="3"/>
      <c r="CO89" s="3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</row>
    <row r="90" spans="1:149" ht="7.5" customHeight="1">
      <c r="B90" s="172"/>
      <c r="C90" s="173"/>
      <c r="D90" s="174"/>
      <c r="E90" s="262"/>
      <c r="F90" s="263"/>
      <c r="G90" s="269"/>
      <c r="H90" s="262"/>
      <c r="I90" s="263"/>
      <c r="J90" s="269"/>
      <c r="K90" s="262"/>
      <c r="L90" s="263"/>
      <c r="M90" s="264"/>
      <c r="N90" s="249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1"/>
      <c r="AF90" s="213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240"/>
      <c r="BF90" s="241"/>
      <c r="BG90" s="241"/>
      <c r="BH90" s="241"/>
      <c r="BI90" s="241"/>
      <c r="BJ90" s="241"/>
      <c r="BK90" s="241"/>
      <c r="BL90" s="241"/>
      <c r="BM90" s="241"/>
      <c r="BN90" s="241"/>
      <c r="BO90" s="241"/>
      <c r="BP90" s="241"/>
      <c r="BQ90" s="241"/>
      <c r="BR90" s="241"/>
      <c r="BS90" s="241"/>
      <c r="BT90" s="242"/>
      <c r="BU90" s="185"/>
      <c r="BV90" s="186"/>
      <c r="BW90" s="186"/>
      <c r="BX90" s="186"/>
      <c r="BY90" s="187"/>
      <c r="BZ90" s="332"/>
      <c r="CA90" s="333"/>
      <c r="CC90" s="3"/>
      <c r="CD90" s="25">
        <f>IF(CD91=D29,1,0)</f>
        <v>0</v>
      </c>
      <c r="CE90" s="25">
        <f>IF(CD91=D32,1,0)</f>
        <v>0</v>
      </c>
      <c r="CF90" s="25">
        <f>IF(CD91=D35,1,0)</f>
        <v>0</v>
      </c>
      <c r="CG90" s="25">
        <f>IF(CD91=AP29,1,0)</f>
        <v>0</v>
      </c>
      <c r="CH90" s="25">
        <f>IF(CD91=AP32,1,0)</f>
        <v>0</v>
      </c>
      <c r="CI90" s="25">
        <f>IF(CD91=AP35,1,0)</f>
        <v>0</v>
      </c>
      <c r="CJ90" s="3"/>
      <c r="CK90" s="3"/>
      <c r="CL90" s="3"/>
      <c r="CM90" s="3"/>
      <c r="CN90" s="3"/>
      <c r="CO90" s="3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</row>
    <row r="91" spans="1:149" s="29" customFormat="1" ht="7.5" customHeight="1">
      <c r="A91" s="235" t="s">
        <v>55</v>
      </c>
      <c r="B91" s="163" t="s">
        <v>50</v>
      </c>
      <c r="C91" s="164"/>
      <c r="D91" s="165"/>
      <c r="E91" s="262"/>
      <c r="F91" s="263"/>
      <c r="G91" s="269"/>
      <c r="H91" s="262"/>
      <c r="I91" s="263"/>
      <c r="J91" s="269"/>
      <c r="K91" s="262"/>
      <c r="L91" s="263"/>
      <c r="M91" s="264"/>
      <c r="N91" s="253" t="str">
        <f>IF(B2=6,D7,IF(B2=5,"",IF(B2=4,"",IF(B2=3,"",""))))</f>
        <v/>
      </c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5"/>
      <c r="AF91" s="213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240"/>
      <c r="BF91" s="241"/>
      <c r="BG91" s="241"/>
      <c r="BH91" s="241"/>
      <c r="BI91" s="241"/>
      <c r="BJ91" s="241"/>
      <c r="BK91" s="241"/>
      <c r="BL91" s="241"/>
      <c r="BM91" s="241"/>
      <c r="BN91" s="241"/>
      <c r="BO91" s="241"/>
      <c r="BP91" s="241"/>
      <c r="BQ91" s="241"/>
      <c r="BR91" s="241"/>
      <c r="BS91" s="241"/>
      <c r="BT91" s="242"/>
      <c r="BU91" s="185"/>
      <c r="BV91" s="186"/>
      <c r="BW91" s="186"/>
      <c r="BX91" s="186"/>
      <c r="BY91" s="187"/>
      <c r="BZ91" s="332"/>
      <c r="CA91" s="333"/>
      <c r="CB91" s="14"/>
      <c r="CC91" s="3"/>
      <c r="CD91" s="26" t="str">
        <f>IF(BZ89=""," ",IF(LEFT(BZ89,1)="3",N91,N89))</f>
        <v xml:space="preserve"> </v>
      </c>
      <c r="CE91" s="27"/>
      <c r="CF91" s="27"/>
      <c r="CG91" s="27"/>
      <c r="CH91" s="28"/>
      <c r="CI91" s="28"/>
      <c r="CJ91" s="3"/>
      <c r="CK91" s="3"/>
      <c r="CL91" s="3"/>
      <c r="CM91" s="3"/>
      <c r="CN91" s="3"/>
      <c r="CO91" s="3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</row>
    <row r="92" spans="1:149" ht="7.5" customHeight="1">
      <c r="A92" s="236"/>
      <c r="B92" s="169"/>
      <c r="C92" s="170"/>
      <c r="D92" s="171"/>
      <c r="E92" s="265"/>
      <c r="F92" s="266"/>
      <c r="G92" s="270"/>
      <c r="H92" s="265"/>
      <c r="I92" s="266"/>
      <c r="J92" s="270"/>
      <c r="K92" s="265"/>
      <c r="L92" s="266"/>
      <c r="M92" s="267"/>
      <c r="N92" s="256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8"/>
      <c r="AF92" s="214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243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5"/>
      <c r="BU92" s="188"/>
      <c r="BV92" s="189"/>
      <c r="BW92" s="189"/>
      <c r="BX92" s="189"/>
      <c r="BY92" s="190"/>
      <c r="BZ92" s="332"/>
      <c r="CA92" s="333"/>
      <c r="CC92" s="3"/>
      <c r="CD92" s="28"/>
      <c r="CE92" s="28"/>
      <c r="CF92" s="28"/>
      <c r="CG92" s="28"/>
      <c r="CH92" s="28"/>
      <c r="CI92" s="28"/>
      <c r="CJ92" s="3"/>
      <c r="CK92" s="3"/>
      <c r="CL92" s="3"/>
      <c r="CM92" s="3"/>
      <c r="CN92" s="3"/>
      <c r="CO92" s="3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</row>
    <row r="93" spans="1:149" ht="7.5" customHeight="1">
      <c r="B93" s="172" t="s">
        <v>35</v>
      </c>
      <c r="C93" s="173"/>
      <c r="D93" s="174"/>
      <c r="E93" s="259"/>
      <c r="F93" s="260"/>
      <c r="G93" s="268"/>
      <c r="H93" s="259"/>
      <c r="I93" s="260"/>
      <c r="J93" s="268"/>
      <c r="K93" s="259"/>
      <c r="L93" s="260"/>
      <c r="M93" s="261"/>
      <c r="N93" s="249" t="str">
        <f>IF(B2=6,D5,IF(B2=5,"",IF(B2=4,"",IF(B2=3,"",""))))</f>
        <v/>
      </c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1"/>
      <c r="AF93" s="212" t="s">
        <v>2</v>
      </c>
      <c r="AG93" s="194"/>
      <c r="AH93" s="194"/>
      <c r="AI93" s="194"/>
      <c r="AJ93" s="194"/>
      <c r="AK93" s="194" t="s">
        <v>2</v>
      </c>
      <c r="AL93" s="194"/>
      <c r="AM93" s="194"/>
      <c r="AN93" s="194"/>
      <c r="AO93" s="194"/>
      <c r="AP93" s="194" t="s">
        <v>2</v>
      </c>
      <c r="AQ93" s="194"/>
      <c r="AR93" s="194"/>
      <c r="AS93" s="194"/>
      <c r="AT93" s="194"/>
      <c r="AU93" s="194" t="s">
        <v>2</v>
      </c>
      <c r="AV93" s="194"/>
      <c r="AW93" s="194"/>
      <c r="AX93" s="194"/>
      <c r="AY93" s="194"/>
      <c r="AZ93" s="194" t="s">
        <v>2</v>
      </c>
      <c r="BA93" s="194"/>
      <c r="BB93" s="194"/>
      <c r="BC93" s="194"/>
      <c r="BD93" s="194"/>
      <c r="BE93" s="237" t="str">
        <f>IF(BZ93=""," ",IF(LEFT(BZ93,1)="3",N93,N95))</f>
        <v xml:space="preserve"> </v>
      </c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9"/>
      <c r="BU93" s="182" t="str">
        <f>IF(BZ93="","",VLOOKUP(BZ93,result,2,FALSE))</f>
        <v/>
      </c>
      <c r="BV93" s="183"/>
      <c r="BW93" s="183"/>
      <c r="BX93" s="183"/>
      <c r="BY93" s="184"/>
      <c r="BZ93" s="332"/>
      <c r="CA93" s="333"/>
      <c r="CC93" s="3"/>
      <c r="CD93" s="22">
        <f>IF(BE93=D29,1,0)</f>
        <v>0</v>
      </c>
      <c r="CE93" s="22">
        <f>IF(BE93=D32,1,0)</f>
        <v>0</v>
      </c>
      <c r="CF93" s="22">
        <f>IF(BE93=D35,1,0)</f>
        <v>0</v>
      </c>
      <c r="CG93" s="22">
        <f>IF(BE93=AP29,1,0)</f>
        <v>0</v>
      </c>
      <c r="CH93" s="22">
        <f>IF(BE93=AP32,1,0)</f>
        <v>0</v>
      </c>
      <c r="CI93" s="22">
        <f>IF(BE93=AP35,1,0)</f>
        <v>0</v>
      </c>
      <c r="CJ93" s="3"/>
      <c r="CK93" s="3"/>
      <c r="CL93" s="3"/>
      <c r="CM93" s="3"/>
      <c r="CN93" s="3"/>
      <c r="CO93" s="3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</row>
    <row r="94" spans="1:149" ht="7.5" customHeight="1">
      <c r="B94" s="172"/>
      <c r="C94" s="173"/>
      <c r="D94" s="174"/>
      <c r="E94" s="262"/>
      <c r="F94" s="263"/>
      <c r="G94" s="269"/>
      <c r="H94" s="262"/>
      <c r="I94" s="263"/>
      <c r="J94" s="269"/>
      <c r="K94" s="262"/>
      <c r="L94" s="263"/>
      <c r="M94" s="264"/>
      <c r="N94" s="249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1"/>
      <c r="AF94" s="213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240"/>
      <c r="BF94" s="241"/>
      <c r="BG94" s="241"/>
      <c r="BH94" s="241"/>
      <c r="BI94" s="241"/>
      <c r="BJ94" s="241"/>
      <c r="BK94" s="241"/>
      <c r="BL94" s="241"/>
      <c r="BM94" s="241"/>
      <c r="BN94" s="241"/>
      <c r="BO94" s="241"/>
      <c r="BP94" s="241"/>
      <c r="BQ94" s="241"/>
      <c r="BR94" s="241"/>
      <c r="BS94" s="241"/>
      <c r="BT94" s="242"/>
      <c r="BU94" s="185"/>
      <c r="BV94" s="186"/>
      <c r="BW94" s="186"/>
      <c r="BX94" s="186"/>
      <c r="BY94" s="187"/>
      <c r="BZ94" s="332"/>
      <c r="CA94" s="333"/>
      <c r="CC94" s="3"/>
      <c r="CD94" s="25">
        <f>IF(CD95=D29,1,0)</f>
        <v>0</v>
      </c>
      <c r="CE94" s="25">
        <f>IF(CD95=D32,1,0)</f>
        <v>0</v>
      </c>
      <c r="CF94" s="25">
        <f>IF(CD95=D35,1,0)</f>
        <v>0</v>
      </c>
      <c r="CG94" s="25">
        <f>IF(CD95=AP29,1,0)</f>
        <v>0</v>
      </c>
      <c r="CH94" s="25">
        <f>IF(CD95=AP32,1,0)</f>
        <v>0</v>
      </c>
      <c r="CI94" s="25">
        <f>IF(CD95=AP35,1,0)</f>
        <v>0</v>
      </c>
      <c r="CJ94" s="3"/>
      <c r="CK94" s="3"/>
      <c r="CL94" s="3"/>
      <c r="CM94" s="3"/>
      <c r="CN94" s="3"/>
      <c r="CO94" s="3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</row>
    <row r="95" spans="1:149" ht="7.5" customHeight="1">
      <c r="A95" s="235" t="s">
        <v>55</v>
      </c>
      <c r="B95" s="163" t="s">
        <v>49</v>
      </c>
      <c r="C95" s="164"/>
      <c r="D95" s="165"/>
      <c r="E95" s="262"/>
      <c r="F95" s="263"/>
      <c r="G95" s="269"/>
      <c r="H95" s="262"/>
      <c r="I95" s="263"/>
      <c r="J95" s="269"/>
      <c r="K95" s="262"/>
      <c r="L95" s="263"/>
      <c r="M95" s="264"/>
      <c r="N95" s="253" t="str">
        <f>IF(B2=6,D8,IF(B2=5,"",IF(B2=4,"",IF(B2=3,"",""))))</f>
        <v/>
      </c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5"/>
      <c r="AF95" s="213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240"/>
      <c r="BF95" s="241"/>
      <c r="BG95" s="241"/>
      <c r="BH95" s="241"/>
      <c r="BI95" s="241"/>
      <c r="BJ95" s="241"/>
      <c r="BK95" s="241"/>
      <c r="BL95" s="241"/>
      <c r="BM95" s="241"/>
      <c r="BN95" s="241"/>
      <c r="BO95" s="241"/>
      <c r="BP95" s="241"/>
      <c r="BQ95" s="241"/>
      <c r="BR95" s="241"/>
      <c r="BS95" s="241"/>
      <c r="BT95" s="242"/>
      <c r="BU95" s="185"/>
      <c r="BV95" s="186"/>
      <c r="BW95" s="186"/>
      <c r="BX95" s="186"/>
      <c r="BY95" s="187"/>
      <c r="BZ95" s="332"/>
      <c r="CA95" s="333"/>
      <c r="CC95" s="3"/>
      <c r="CD95" s="26" t="str">
        <f>IF(BZ93=""," ",IF(LEFT(BZ93,1)="3",N95,N93))</f>
        <v xml:space="preserve"> </v>
      </c>
      <c r="CE95" s="27"/>
      <c r="CF95" s="27"/>
      <c r="CG95" s="27"/>
      <c r="CH95" s="28"/>
      <c r="CI95" s="28"/>
      <c r="CJ95" s="3"/>
      <c r="CK95" s="3"/>
      <c r="CL95" s="3"/>
      <c r="CM95" s="3"/>
      <c r="CN95" s="3"/>
      <c r="CO95" s="3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</row>
    <row r="96" spans="1:149" ht="7.5" customHeight="1">
      <c r="A96" s="236"/>
      <c r="B96" s="169"/>
      <c r="C96" s="170"/>
      <c r="D96" s="171"/>
      <c r="E96" s="265"/>
      <c r="F96" s="266"/>
      <c r="G96" s="270"/>
      <c r="H96" s="265"/>
      <c r="I96" s="266"/>
      <c r="J96" s="270"/>
      <c r="K96" s="265"/>
      <c r="L96" s="266"/>
      <c r="M96" s="267"/>
      <c r="N96" s="256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8"/>
      <c r="AF96" s="214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243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  <c r="BS96" s="244"/>
      <c r="BT96" s="245"/>
      <c r="BU96" s="188"/>
      <c r="BV96" s="189"/>
      <c r="BW96" s="189"/>
      <c r="BX96" s="189"/>
      <c r="BY96" s="190"/>
      <c r="BZ96" s="332"/>
      <c r="CA96" s="333"/>
      <c r="CC96" s="3"/>
      <c r="CD96" s="28"/>
      <c r="CE96" s="28"/>
      <c r="CF96" s="28"/>
      <c r="CG96" s="28"/>
      <c r="CH96" s="28"/>
      <c r="CI96" s="28"/>
      <c r="CJ96" s="3"/>
      <c r="CK96" s="3"/>
      <c r="CL96" s="3"/>
      <c r="CM96" s="3"/>
      <c r="CN96" s="3"/>
      <c r="CO96" s="3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</row>
    <row r="97" spans="1:149" ht="7.5" customHeight="1">
      <c r="B97" s="172" t="s">
        <v>26</v>
      </c>
      <c r="C97" s="173"/>
      <c r="D97" s="174"/>
      <c r="E97" s="259"/>
      <c r="F97" s="260"/>
      <c r="G97" s="268"/>
      <c r="H97" s="259"/>
      <c r="I97" s="260"/>
      <c r="J97" s="268"/>
      <c r="K97" s="259"/>
      <c r="L97" s="260"/>
      <c r="M97" s="261"/>
      <c r="N97" s="249" t="str">
        <f>IF(B2=6,D6,IF(B2=5,"",IF(B2=4,"",IF(B2=3,"",""))))</f>
        <v/>
      </c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1"/>
      <c r="AF97" s="212" t="s">
        <v>2</v>
      </c>
      <c r="AG97" s="194"/>
      <c r="AH97" s="194"/>
      <c r="AI97" s="194"/>
      <c r="AJ97" s="194"/>
      <c r="AK97" s="194" t="s">
        <v>2</v>
      </c>
      <c r="AL97" s="194"/>
      <c r="AM97" s="194"/>
      <c r="AN97" s="194"/>
      <c r="AO97" s="194"/>
      <c r="AP97" s="194" t="s">
        <v>2</v>
      </c>
      <c r="AQ97" s="194"/>
      <c r="AR97" s="194"/>
      <c r="AS97" s="194"/>
      <c r="AT97" s="194"/>
      <c r="AU97" s="194" t="s">
        <v>2</v>
      </c>
      <c r="AV97" s="194"/>
      <c r="AW97" s="194"/>
      <c r="AX97" s="194"/>
      <c r="AY97" s="194"/>
      <c r="AZ97" s="194" t="s">
        <v>2</v>
      </c>
      <c r="BA97" s="194"/>
      <c r="BB97" s="194"/>
      <c r="BC97" s="194"/>
      <c r="BD97" s="194"/>
      <c r="BE97" s="237" t="str">
        <f>IF(BZ97=""," ",IF(LEFT(BZ97,1)="3",N97,N99))</f>
        <v xml:space="preserve"> 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38"/>
      <c r="BR97" s="238"/>
      <c r="BS97" s="238"/>
      <c r="BT97" s="239"/>
      <c r="BU97" s="182" t="str">
        <f>IF(BZ97="","",VLOOKUP(BZ97,result,2,FALSE))</f>
        <v/>
      </c>
      <c r="BV97" s="183"/>
      <c r="BW97" s="183"/>
      <c r="BX97" s="183"/>
      <c r="BY97" s="184"/>
      <c r="BZ97" s="332"/>
      <c r="CA97" s="333"/>
      <c r="CC97" s="3"/>
      <c r="CD97" s="22">
        <f>IF(BE97=D29,1,0)</f>
        <v>0</v>
      </c>
      <c r="CE97" s="22">
        <f>IF(BE97=D32,1,0)</f>
        <v>0</v>
      </c>
      <c r="CF97" s="22">
        <f>IF(BE97=D35,1,0)</f>
        <v>0</v>
      </c>
      <c r="CG97" s="22">
        <f>IF(BE97=AP29,1,0)</f>
        <v>0</v>
      </c>
      <c r="CH97" s="22">
        <f>IF(BE97=AP32,1,0)</f>
        <v>0</v>
      </c>
      <c r="CI97" s="22">
        <f>IF(BE97=AP35,1,0)</f>
        <v>0</v>
      </c>
      <c r="CJ97" s="3"/>
      <c r="CK97" s="3"/>
      <c r="CL97" s="3"/>
      <c r="CM97" s="3"/>
      <c r="CN97" s="3"/>
      <c r="CO97" s="3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</row>
    <row r="98" spans="1:149" ht="7.5" customHeight="1">
      <c r="B98" s="172"/>
      <c r="C98" s="173"/>
      <c r="D98" s="174"/>
      <c r="E98" s="262"/>
      <c r="F98" s="263"/>
      <c r="G98" s="269"/>
      <c r="H98" s="262"/>
      <c r="I98" s="263"/>
      <c r="J98" s="269"/>
      <c r="K98" s="262"/>
      <c r="L98" s="263"/>
      <c r="M98" s="264"/>
      <c r="N98" s="249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1"/>
      <c r="AF98" s="213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240"/>
      <c r="BF98" s="241"/>
      <c r="BG98" s="241"/>
      <c r="BH98" s="241"/>
      <c r="BI98" s="241"/>
      <c r="BJ98" s="241"/>
      <c r="BK98" s="241"/>
      <c r="BL98" s="241"/>
      <c r="BM98" s="241"/>
      <c r="BN98" s="241"/>
      <c r="BO98" s="241"/>
      <c r="BP98" s="241"/>
      <c r="BQ98" s="241"/>
      <c r="BR98" s="241"/>
      <c r="BS98" s="241"/>
      <c r="BT98" s="242"/>
      <c r="BU98" s="185"/>
      <c r="BV98" s="186"/>
      <c r="BW98" s="186"/>
      <c r="BX98" s="186"/>
      <c r="BY98" s="187"/>
      <c r="BZ98" s="332"/>
      <c r="CA98" s="333"/>
      <c r="CC98" s="3"/>
      <c r="CD98" s="25">
        <f>IF(CD99=D29,1,0)</f>
        <v>0</v>
      </c>
      <c r="CE98" s="25">
        <f>IF(CD99=D32,1,0)</f>
        <v>0</v>
      </c>
      <c r="CF98" s="25">
        <f>IF(CD99=D35,1,0)</f>
        <v>0</v>
      </c>
      <c r="CG98" s="25">
        <f>IF(CD99=AP29,1,0)</f>
        <v>0</v>
      </c>
      <c r="CH98" s="25">
        <f>IF(CD99=AP32,1,0)</f>
        <v>0</v>
      </c>
      <c r="CI98" s="25">
        <f>IF(CD99=AP35,1,0)</f>
        <v>0</v>
      </c>
      <c r="CJ98" s="3"/>
      <c r="CK98" s="3"/>
      <c r="CL98" s="3"/>
      <c r="CM98" s="3"/>
      <c r="CN98" s="3"/>
      <c r="CO98" s="3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</row>
    <row r="99" spans="1:149" ht="7.5" customHeight="1">
      <c r="A99" s="235" t="s">
        <v>55</v>
      </c>
      <c r="B99" s="163" t="s">
        <v>52</v>
      </c>
      <c r="C99" s="164"/>
      <c r="D99" s="165"/>
      <c r="E99" s="262"/>
      <c r="F99" s="263"/>
      <c r="G99" s="269"/>
      <c r="H99" s="262"/>
      <c r="I99" s="263"/>
      <c r="J99" s="269"/>
      <c r="K99" s="262"/>
      <c r="L99" s="263"/>
      <c r="M99" s="264"/>
      <c r="N99" s="253" t="str">
        <f>IF(B2=6,D7,IF(B2=5,"",IF(B2=4,"",IF(B2=3,"",""))))</f>
        <v/>
      </c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5"/>
      <c r="AF99" s="213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240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41"/>
      <c r="BT99" s="242"/>
      <c r="BU99" s="185"/>
      <c r="BV99" s="186"/>
      <c r="BW99" s="186"/>
      <c r="BX99" s="186"/>
      <c r="BY99" s="187"/>
      <c r="BZ99" s="332"/>
      <c r="CA99" s="333"/>
      <c r="CC99" s="3"/>
      <c r="CD99" s="26" t="str">
        <f>IF(BZ97=""," ",IF(LEFT(BZ97,1)="3",N99,N97))</f>
        <v xml:space="preserve"> </v>
      </c>
      <c r="CE99" s="27"/>
      <c r="CF99" s="27"/>
      <c r="CG99" s="27"/>
      <c r="CH99" s="28"/>
      <c r="CI99" s="28"/>
      <c r="CJ99" s="3"/>
      <c r="CK99" s="3"/>
      <c r="CL99" s="3"/>
      <c r="CM99" s="3"/>
      <c r="CN99" s="3"/>
      <c r="CO99" s="3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</row>
    <row r="100" spans="1:149" ht="7.5" customHeight="1">
      <c r="A100" s="236"/>
      <c r="B100" s="169"/>
      <c r="C100" s="170"/>
      <c r="D100" s="171"/>
      <c r="E100" s="265"/>
      <c r="F100" s="266"/>
      <c r="G100" s="270"/>
      <c r="H100" s="265"/>
      <c r="I100" s="266"/>
      <c r="J100" s="270"/>
      <c r="K100" s="265"/>
      <c r="L100" s="266"/>
      <c r="M100" s="267"/>
      <c r="N100" s="256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8"/>
      <c r="AF100" s="213"/>
      <c r="AG100" s="195"/>
      <c r="AH100" s="195"/>
      <c r="AI100" s="195"/>
      <c r="AJ100" s="195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243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5"/>
      <c r="BU100" s="188"/>
      <c r="BV100" s="189"/>
      <c r="BW100" s="189"/>
      <c r="BX100" s="189"/>
      <c r="BY100" s="190"/>
      <c r="BZ100" s="332"/>
      <c r="CA100" s="333"/>
      <c r="CC100" s="3"/>
      <c r="CD100" s="28"/>
      <c r="CE100" s="28"/>
      <c r="CF100" s="28"/>
      <c r="CG100" s="28"/>
      <c r="CH100" s="28"/>
      <c r="CI100" s="28"/>
      <c r="CJ100" s="3"/>
      <c r="CK100" s="3"/>
      <c r="CL100" s="3"/>
      <c r="CM100" s="3"/>
      <c r="CN100" s="3"/>
      <c r="CO100" s="3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</row>
    <row r="101" spans="1:149" ht="7.5" customHeight="1">
      <c r="B101" s="172" t="s">
        <v>28</v>
      </c>
      <c r="C101" s="173"/>
      <c r="D101" s="174"/>
      <c r="E101" s="259"/>
      <c r="F101" s="260"/>
      <c r="G101" s="268"/>
      <c r="H101" s="259"/>
      <c r="I101" s="260"/>
      <c r="J101" s="268"/>
      <c r="K101" s="259"/>
      <c r="L101" s="260"/>
      <c r="M101" s="261"/>
      <c r="N101" s="249" t="str">
        <f>IF(B2=6,D3,IF(B2=5,"",IF(B2=4,"",IF(B2=3,"",""))))</f>
        <v/>
      </c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1"/>
      <c r="AF101" s="212" t="s">
        <v>2</v>
      </c>
      <c r="AG101" s="194"/>
      <c r="AH101" s="194"/>
      <c r="AI101" s="194"/>
      <c r="AJ101" s="194"/>
      <c r="AK101" s="195" t="s">
        <v>2</v>
      </c>
      <c r="AL101" s="195"/>
      <c r="AM101" s="195"/>
      <c r="AN101" s="195"/>
      <c r="AO101" s="195"/>
      <c r="AP101" s="195" t="s">
        <v>2</v>
      </c>
      <c r="AQ101" s="195"/>
      <c r="AR101" s="195"/>
      <c r="AS101" s="195"/>
      <c r="AT101" s="195"/>
      <c r="AU101" s="195" t="s">
        <v>2</v>
      </c>
      <c r="AV101" s="195"/>
      <c r="AW101" s="195"/>
      <c r="AX101" s="195"/>
      <c r="AY101" s="195"/>
      <c r="AZ101" s="195" t="s">
        <v>2</v>
      </c>
      <c r="BA101" s="195"/>
      <c r="BB101" s="195"/>
      <c r="BC101" s="195"/>
      <c r="BD101" s="195"/>
      <c r="BE101" s="240" t="str">
        <f>IF(BZ101=""," ",IF(LEFT(BZ101,1)="3",N101,N103))</f>
        <v xml:space="preserve"> </v>
      </c>
      <c r="BF101" s="241"/>
      <c r="BG101" s="241"/>
      <c r="BH101" s="241"/>
      <c r="BI101" s="241"/>
      <c r="BJ101" s="241"/>
      <c r="BK101" s="241"/>
      <c r="BL101" s="241"/>
      <c r="BM101" s="241"/>
      <c r="BN101" s="241"/>
      <c r="BO101" s="241"/>
      <c r="BP101" s="241"/>
      <c r="BQ101" s="241"/>
      <c r="BR101" s="241"/>
      <c r="BS101" s="241"/>
      <c r="BT101" s="242"/>
      <c r="BU101" s="185" t="str">
        <f>IF(BZ101="","",VLOOKUP(BZ101,result,2,FALSE))</f>
        <v/>
      </c>
      <c r="BV101" s="186"/>
      <c r="BW101" s="186"/>
      <c r="BX101" s="186"/>
      <c r="BY101" s="187"/>
      <c r="BZ101" s="332"/>
      <c r="CA101" s="333"/>
      <c r="CC101" s="3"/>
      <c r="CD101" s="22">
        <f>IF(BE101=D29,1,0)</f>
        <v>0</v>
      </c>
      <c r="CE101" s="22">
        <f>IF(BE101=D32,1,0)</f>
        <v>0</v>
      </c>
      <c r="CF101" s="22">
        <f>IF(BE101=D35,1,0)</f>
        <v>0</v>
      </c>
      <c r="CG101" s="22">
        <f>IF(BE101=AP29,1,0)</f>
        <v>0</v>
      </c>
      <c r="CH101" s="22">
        <f>IF(BE101=AP32,1,0)</f>
        <v>0</v>
      </c>
      <c r="CI101" s="22">
        <f>IF(BE101=AP35,1,0)</f>
        <v>0</v>
      </c>
      <c r="CJ101" s="3"/>
      <c r="CK101" s="3"/>
      <c r="CL101" s="3"/>
      <c r="CM101" s="3"/>
      <c r="CN101" s="3"/>
      <c r="CO101" s="3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</row>
    <row r="102" spans="1:149" ht="7.5" customHeight="1">
      <c r="B102" s="172"/>
      <c r="C102" s="173"/>
      <c r="D102" s="174"/>
      <c r="E102" s="262"/>
      <c r="F102" s="263"/>
      <c r="G102" s="269"/>
      <c r="H102" s="262"/>
      <c r="I102" s="263"/>
      <c r="J102" s="269"/>
      <c r="K102" s="262"/>
      <c r="L102" s="263"/>
      <c r="M102" s="264"/>
      <c r="N102" s="249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1"/>
      <c r="AF102" s="213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240"/>
      <c r="BF102" s="241"/>
      <c r="BG102" s="241"/>
      <c r="BH102" s="241"/>
      <c r="BI102" s="241"/>
      <c r="BJ102" s="241"/>
      <c r="BK102" s="241"/>
      <c r="BL102" s="241"/>
      <c r="BM102" s="241"/>
      <c r="BN102" s="241"/>
      <c r="BO102" s="241"/>
      <c r="BP102" s="241"/>
      <c r="BQ102" s="241"/>
      <c r="BR102" s="241"/>
      <c r="BS102" s="241"/>
      <c r="BT102" s="242"/>
      <c r="BU102" s="185"/>
      <c r="BV102" s="186"/>
      <c r="BW102" s="186"/>
      <c r="BX102" s="186"/>
      <c r="BY102" s="187"/>
      <c r="BZ102" s="332"/>
      <c r="CA102" s="333"/>
      <c r="CC102" s="3"/>
      <c r="CD102" s="25">
        <f>IF(CD103=D29,1,0)</f>
        <v>0</v>
      </c>
      <c r="CE102" s="25">
        <f>IF(CD103=D32,1,0)</f>
        <v>0</v>
      </c>
      <c r="CF102" s="25">
        <f>IF(CD103=D35,1,0)</f>
        <v>0</v>
      </c>
      <c r="CG102" s="25">
        <f>IF(CD103=AP29,1,0)</f>
        <v>0</v>
      </c>
      <c r="CH102" s="25">
        <f>IF(CD103=AP32,1,0)</f>
        <v>0</v>
      </c>
      <c r="CI102" s="25">
        <f>IF(CD103=AP35,1,0)</f>
        <v>0</v>
      </c>
      <c r="CJ102" s="3"/>
      <c r="CK102" s="3"/>
      <c r="CL102" s="3"/>
      <c r="CM102" s="3"/>
      <c r="CN102" s="3"/>
      <c r="CO102" s="3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</row>
    <row r="103" spans="1:149" ht="7.5" customHeight="1">
      <c r="A103" s="235" t="s">
        <v>55</v>
      </c>
      <c r="B103" s="163" t="s">
        <v>47</v>
      </c>
      <c r="C103" s="164"/>
      <c r="D103" s="165"/>
      <c r="E103" s="262"/>
      <c r="F103" s="263"/>
      <c r="G103" s="269"/>
      <c r="H103" s="262"/>
      <c r="I103" s="263"/>
      <c r="J103" s="269"/>
      <c r="K103" s="262"/>
      <c r="L103" s="263"/>
      <c r="M103" s="264"/>
      <c r="N103" s="253" t="str">
        <f>IF(B2=6,D4,IF(B2=5,"",IF(B2=4,"",IF(B2=3,"",""))))</f>
        <v/>
      </c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  <c r="AA103" s="350"/>
      <c r="AB103" s="350"/>
      <c r="AC103" s="350"/>
      <c r="AD103" s="350"/>
      <c r="AE103" s="351"/>
      <c r="AF103" s="213"/>
      <c r="AG103" s="195"/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240"/>
      <c r="BF103" s="241"/>
      <c r="BG103" s="241"/>
      <c r="BH103" s="241"/>
      <c r="BI103" s="241"/>
      <c r="BJ103" s="241"/>
      <c r="BK103" s="241"/>
      <c r="BL103" s="241"/>
      <c r="BM103" s="241"/>
      <c r="BN103" s="241"/>
      <c r="BO103" s="241"/>
      <c r="BP103" s="241"/>
      <c r="BQ103" s="241"/>
      <c r="BR103" s="241"/>
      <c r="BS103" s="241"/>
      <c r="BT103" s="242"/>
      <c r="BU103" s="185"/>
      <c r="BV103" s="186"/>
      <c r="BW103" s="186"/>
      <c r="BX103" s="186"/>
      <c r="BY103" s="187"/>
      <c r="BZ103" s="332"/>
      <c r="CA103" s="333"/>
      <c r="CC103" s="3"/>
      <c r="CD103" s="26" t="str">
        <f>IF(BZ101=""," ",IF(LEFT(BZ101,1)="3",N103,N101))</f>
        <v xml:space="preserve"> </v>
      </c>
      <c r="CE103" s="27"/>
      <c r="CF103" s="27"/>
      <c r="CG103" s="27"/>
      <c r="CH103" s="28"/>
      <c r="CI103" s="28"/>
      <c r="CJ103" s="3"/>
      <c r="CK103" s="3"/>
      <c r="CL103" s="3"/>
      <c r="CM103" s="3"/>
      <c r="CN103" s="3"/>
      <c r="CO103" s="3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</row>
    <row r="104" spans="1:149" ht="7.5" customHeight="1">
      <c r="A104" s="236"/>
      <c r="B104" s="166"/>
      <c r="C104" s="167"/>
      <c r="D104" s="168"/>
      <c r="E104" s="361"/>
      <c r="F104" s="362"/>
      <c r="G104" s="363"/>
      <c r="H104" s="361"/>
      <c r="I104" s="362"/>
      <c r="J104" s="363"/>
      <c r="K104" s="361"/>
      <c r="L104" s="362"/>
      <c r="M104" s="376"/>
      <c r="N104" s="352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353"/>
      <c r="Z104" s="353"/>
      <c r="AA104" s="353"/>
      <c r="AB104" s="353"/>
      <c r="AC104" s="353"/>
      <c r="AD104" s="353"/>
      <c r="AE104" s="354"/>
      <c r="AF104" s="360"/>
      <c r="AG104" s="349"/>
      <c r="AH104" s="349"/>
      <c r="AI104" s="349"/>
      <c r="AJ104" s="349"/>
      <c r="AK104" s="349"/>
      <c r="AL104" s="349"/>
      <c r="AM104" s="349"/>
      <c r="AN104" s="349"/>
      <c r="AO104" s="349"/>
      <c r="AP104" s="349"/>
      <c r="AQ104" s="349"/>
      <c r="AR104" s="349"/>
      <c r="AS104" s="349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277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9"/>
      <c r="BU104" s="274"/>
      <c r="BV104" s="275"/>
      <c r="BW104" s="275"/>
      <c r="BX104" s="275"/>
      <c r="BY104" s="276"/>
      <c r="BZ104" s="332"/>
      <c r="CA104" s="333"/>
      <c r="CC104" s="3"/>
      <c r="CD104" s="28"/>
      <c r="CE104" s="28"/>
      <c r="CF104" s="28"/>
      <c r="CG104" s="28"/>
      <c r="CH104" s="28"/>
      <c r="CI104" s="28"/>
      <c r="CJ104" s="3"/>
      <c r="CK104" s="3"/>
      <c r="CL104" s="3"/>
      <c r="CM104" s="3"/>
      <c r="CN104" s="3"/>
      <c r="CO104" s="3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</row>
    <row r="105" spans="1:149" ht="6.7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"/>
      <c r="CD105" s="377">
        <f t="shared" ref="CD105:CI105" si="0">CD45+CD49+CD53+CD57+CD61+CD65+CD69+CD73+CD77+CD81+CD85+CD89+CD93+CD97+CD101</f>
        <v>0</v>
      </c>
      <c r="CE105" s="377">
        <f t="shared" si="0"/>
        <v>0</v>
      </c>
      <c r="CF105" s="377">
        <f t="shared" si="0"/>
        <v>0</v>
      </c>
      <c r="CG105" s="377">
        <f t="shared" si="0"/>
        <v>0</v>
      </c>
      <c r="CH105" s="377">
        <f t="shared" si="0"/>
        <v>0</v>
      </c>
      <c r="CI105" s="377">
        <f t="shared" si="0"/>
        <v>0</v>
      </c>
      <c r="CJ105" s="3"/>
      <c r="CK105" s="3"/>
      <c r="CL105" s="3"/>
      <c r="CM105" s="3"/>
      <c r="CN105" s="3"/>
      <c r="CO105" s="3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</row>
    <row r="106" spans="1:149" ht="6.7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"/>
      <c r="CD106" s="377"/>
      <c r="CE106" s="377"/>
      <c r="CF106" s="377"/>
      <c r="CG106" s="377"/>
      <c r="CH106" s="377"/>
      <c r="CI106" s="377"/>
      <c r="CJ106" s="3"/>
      <c r="CK106" s="3"/>
      <c r="CL106" s="3"/>
      <c r="CM106" s="3"/>
      <c r="CN106" s="3"/>
      <c r="CO106" s="3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</row>
    <row r="107" spans="1:149" ht="13.5" customHeight="1">
      <c r="B107" s="31"/>
      <c r="C107" s="31"/>
      <c r="D107" s="31"/>
      <c r="E107" s="31"/>
      <c r="F107" s="31"/>
      <c r="G107" s="32" t="s">
        <v>46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4"/>
      <c r="AG107" s="31"/>
      <c r="AH107" s="206" t="s">
        <v>36</v>
      </c>
      <c r="AI107" s="207"/>
      <c r="AJ107" s="208"/>
      <c r="AK107" s="206" t="s">
        <v>37</v>
      </c>
      <c r="AL107" s="207"/>
      <c r="AM107" s="208"/>
      <c r="AN107" s="206" t="s">
        <v>38</v>
      </c>
      <c r="AO107" s="207"/>
      <c r="AP107" s="208"/>
      <c r="AQ107" s="367" t="s">
        <v>82</v>
      </c>
      <c r="AR107" s="368"/>
      <c r="AS107" s="369"/>
      <c r="AT107" s="206" t="s">
        <v>39</v>
      </c>
      <c r="AU107" s="207"/>
      <c r="AV107" s="208"/>
      <c r="AW107" s="370" t="s">
        <v>40</v>
      </c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2"/>
      <c r="BZ107" s="30"/>
      <c r="CA107" s="30"/>
      <c r="CB107" s="30"/>
      <c r="CC107" s="3"/>
      <c r="CD107" s="377">
        <f t="shared" ref="CD107:CI107" si="1">CD46+CD50+CD54+CD58+CD62+CD66+CD70+CD74+CD78+CD82+CD86+CD90+CD94+CD98+CD102</f>
        <v>0</v>
      </c>
      <c r="CE107" s="377">
        <f t="shared" si="1"/>
        <v>0</v>
      </c>
      <c r="CF107" s="377">
        <f t="shared" si="1"/>
        <v>0</v>
      </c>
      <c r="CG107" s="377">
        <f t="shared" si="1"/>
        <v>0</v>
      </c>
      <c r="CH107" s="377">
        <f t="shared" si="1"/>
        <v>0</v>
      </c>
      <c r="CI107" s="377">
        <f t="shared" si="1"/>
        <v>0</v>
      </c>
      <c r="CJ107" s="3"/>
      <c r="CK107" s="3"/>
      <c r="CL107" s="3"/>
      <c r="CM107" s="3"/>
      <c r="CN107" s="3"/>
      <c r="CO107" s="3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</row>
    <row r="108" spans="1:149" ht="13.5" customHeight="1">
      <c r="B108" s="31"/>
      <c r="C108" s="31"/>
      <c r="D108" s="31"/>
      <c r="E108" s="31"/>
      <c r="F108" s="31"/>
      <c r="G108" s="357" t="str">
        <f t="shared" ref="G108:G113" si="2">IF(AH108&lt;&gt;"",RANK(AT108,$AT$108:$AT$113),"")</f>
        <v/>
      </c>
      <c r="H108" s="358"/>
      <c r="I108" s="358"/>
      <c r="J108" s="359"/>
      <c r="K108" s="35" t="str">
        <f>IF(D29&lt;&gt;"",D29&amp;"   ("&amp;V29&amp;")","")</f>
        <v>Roger Verdés   (CTT Borges)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7"/>
      <c r="AG108" s="38"/>
      <c r="AH108" s="160" t="str">
        <f t="shared" ref="AH108:AH113" si="3">IF(SUM(AK108:AP109)=0,"",SUM(AK108:AN108))</f>
        <v/>
      </c>
      <c r="AI108" s="161"/>
      <c r="AJ108" s="162"/>
      <c r="AK108" s="160" t="str">
        <f>IF(CD105+CD107=0,"",CD105)</f>
        <v/>
      </c>
      <c r="AL108" s="161"/>
      <c r="AM108" s="162"/>
      <c r="AN108" s="160" t="str">
        <f>IF(CD105+CD107=0,"",CD107)</f>
        <v/>
      </c>
      <c r="AO108" s="161"/>
      <c r="AP108" s="162"/>
      <c r="AQ108" s="306"/>
      <c r="AR108" s="307"/>
      <c r="AS108" s="308"/>
      <c r="AT108" s="160" t="str">
        <f t="shared" ref="AT108:AT113" si="4">IF(AH108&lt;&gt;"",AK108*2+AN108-AQ108,"")</f>
        <v/>
      </c>
      <c r="AU108" s="161"/>
      <c r="AV108" s="162"/>
      <c r="AW108" s="381"/>
      <c r="AX108" s="382"/>
      <c r="AY108" s="382"/>
      <c r="AZ108" s="382"/>
      <c r="BA108" s="382"/>
      <c r="BB108" s="382"/>
      <c r="BC108" s="382"/>
      <c r="BD108" s="382"/>
      <c r="BE108" s="382"/>
      <c r="BF108" s="382"/>
      <c r="BG108" s="382"/>
      <c r="BH108" s="382"/>
      <c r="BI108" s="382"/>
      <c r="BJ108" s="382"/>
      <c r="BK108" s="382"/>
      <c r="BL108" s="382"/>
      <c r="BM108" s="382"/>
      <c r="BN108" s="382"/>
      <c r="BO108" s="382"/>
      <c r="BP108" s="382"/>
      <c r="BQ108" s="382"/>
      <c r="BR108" s="382"/>
      <c r="BS108" s="382"/>
      <c r="BT108" s="382"/>
      <c r="BU108" s="382"/>
      <c r="BV108" s="382"/>
      <c r="BW108" s="382"/>
      <c r="BX108" s="382"/>
      <c r="BY108" s="383"/>
      <c r="BZ108" s="30"/>
      <c r="CA108" s="30"/>
      <c r="CB108" s="30"/>
      <c r="CC108" s="3"/>
      <c r="CD108" s="377"/>
      <c r="CE108" s="377"/>
      <c r="CF108" s="377"/>
      <c r="CG108" s="377"/>
      <c r="CH108" s="377"/>
      <c r="CI108" s="377"/>
      <c r="CJ108" s="3"/>
      <c r="CK108" s="3"/>
      <c r="CL108" s="3"/>
      <c r="CM108" s="3"/>
      <c r="CN108" s="3"/>
      <c r="CO108" s="3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</row>
    <row r="109" spans="1:149" ht="13.5" customHeight="1">
      <c r="B109" s="31"/>
      <c r="C109" s="31"/>
      <c r="D109" s="31"/>
      <c r="E109" s="31"/>
      <c r="F109" s="31"/>
      <c r="G109" s="357" t="str">
        <f t="shared" si="2"/>
        <v/>
      </c>
      <c r="H109" s="358"/>
      <c r="I109" s="358"/>
      <c r="J109" s="359"/>
      <c r="K109" s="35" t="str">
        <f>IF(D32&lt;&gt;"",D32&amp;"   ("&amp;V32&amp;")","")</f>
        <v>Ot Sànchez   (CTT Borges)</v>
      </c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7"/>
      <c r="AG109" s="38"/>
      <c r="AH109" s="160" t="str">
        <f t="shared" si="3"/>
        <v/>
      </c>
      <c r="AI109" s="161"/>
      <c r="AJ109" s="162"/>
      <c r="AK109" s="160" t="str">
        <f>IF(CE105+CE107=0,"",CE105)</f>
        <v/>
      </c>
      <c r="AL109" s="161"/>
      <c r="AM109" s="162"/>
      <c r="AN109" s="160" t="str">
        <f>IF(CE105+CE107=0,"",CE107)</f>
        <v/>
      </c>
      <c r="AO109" s="161"/>
      <c r="AP109" s="162"/>
      <c r="AQ109" s="306"/>
      <c r="AR109" s="307"/>
      <c r="AS109" s="308"/>
      <c r="AT109" s="160" t="str">
        <f t="shared" si="4"/>
        <v/>
      </c>
      <c r="AU109" s="161"/>
      <c r="AV109" s="162"/>
      <c r="AW109" s="381"/>
      <c r="AX109" s="382"/>
      <c r="AY109" s="382"/>
      <c r="AZ109" s="382"/>
      <c r="BA109" s="382"/>
      <c r="BB109" s="382"/>
      <c r="BC109" s="382"/>
      <c r="BD109" s="382"/>
      <c r="BE109" s="382"/>
      <c r="BF109" s="382"/>
      <c r="BG109" s="382"/>
      <c r="BH109" s="382"/>
      <c r="BI109" s="382"/>
      <c r="BJ109" s="382"/>
      <c r="BK109" s="382"/>
      <c r="BL109" s="382"/>
      <c r="BM109" s="382"/>
      <c r="BN109" s="382"/>
      <c r="BO109" s="382"/>
      <c r="BP109" s="382"/>
      <c r="BQ109" s="382"/>
      <c r="BR109" s="382"/>
      <c r="BS109" s="382"/>
      <c r="BT109" s="382"/>
      <c r="BU109" s="382"/>
      <c r="BV109" s="382"/>
      <c r="BW109" s="382"/>
      <c r="BX109" s="382"/>
      <c r="BY109" s="383"/>
      <c r="BZ109" s="30"/>
      <c r="CA109" s="30"/>
      <c r="CB109" s="30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</row>
    <row r="110" spans="1:149" ht="13.5" customHeight="1">
      <c r="B110" s="31"/>
      <c r="C110" s="31"/>
      <c r="D110" s="31"/>
      <c r="E110" s="31"/>
      <c r="F110" s="31"/>
      <c r="G110" s="357" t="str">
        <f t="shared" si="2"/>
        <v/>
      </c>
      <c r="H110" s="358"/>
      <c r="I110" s="358"/>
      <c r="J110" s="359"/>
      <c r="K110" s="35" t="str">
        <f>IF(D35&lt;&gt;"",D35&amp;"   ("&amp;V35&amp;")","")</f>
        <v>Aleix Bordell   (CTT Borges)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7"/>
      <c r="AG110" s="38"/>
      <c r="AH110" s="160" t="str">
        <f t="shared" si="3"/>
        <v/>
      </c>
      <c r="AI110" s="161"/>
      <c r="AJ110" s="162"/>
      <c r="AK110" s="160" t="str">
        <f>IF(CF105+CF107=0,"",CF105)</f>
        <v/>
      </c>
      <c r="AL110" s="161"/>
      <c r="AM110" s="162"/>
      <c r="AN110" s="160" t="str">
        <f>IF(CF105+CF107=0,"",CF107)</f>
        <v/>
      </c>
      <c r="AO110" s="161"/>
      <c r="AP110" s="162"/>
      <c r="AQ110" s="306"/>
      <c r="AR110" s="307"/>
      <c r="AS110" s="308"/>
      <c r="AT110" s="160" t="str">
        <f t="shared" si="4"/>
        <v/>
      </c>
      <c r="AU110" s="161"/>
      <c r="AV110" s="162"/>
      <c r="AW110" s="381"/>
      <c r="AX110" s="382"/>
      <c r="AY110" s="382"/>
      <c r="AZ110" s="382"/>
      <c r="BA110" s="382"/>
      <c r="BB110" s="382"/>
      <c r="BC110" s="382"/>
      <c r="BD110" s="382"/>
      <c r="BE110" s="382"/>
      <c r="BF110" s="382"/>
      <c r="BG110" s="382"/>
      <c r="BH110" s="382"/>
      <c r="BI110" s="382"/>
      <c r="BJ110" s="382"/>
      <c r="BK110" s="382"/>
      <c r="BL110" s="382"/>
      <c r="BM110" s="382"/>
      <c r="BN110" s="382"/>
      <c r="BO110" s="382"/>
      <c r="BP110" s="382"/>
      <c r="BQ110" s="382"/>
      <c r="BR110" s="382"/>
      <c r="BS110" s="382"/>
      <c r="BT110" s="382"/>
      <c r="BU110" s="382"/>
      <c r="BV110" s="382"/>
      <c r="BW110" s="382"/>
      <c r="BX110" s="382"/>
      <c r="BY110" s="383"/>
      <c r="BZ110" s="30"/>
      <c r="CA110" s="30"/>
      <c r="CB110" s="30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</row>
    <row r="111" spans="1:149" ht="13.5" customHeight="1">
      <c r="B111" s="31"/>
      <c r="C111" s="31"/>
      <c r="D111" s="31"/>
      <c r="E111" s="31"/>
      <c r="F111" s="31"/>
      <c r="G111" s="357" t="str">
        <f t="shared" si="2"/>
        <v/>
      </c>
      <c r="H111" s="358"/>
      <c r="I111" s="358"/>
      <c r="J111" s="359"/>
      <c r="K111" s="35" t="str">
        <f>IF(AP29&lt;&gt;"",AP29&amp;"   ("&amp;BH29&amp;")","")</f>
        <v>Marc Miró   (CTT Mollerussa)</v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7"/>
      <c r="AG111" s="38"/>
      <c r="AH111" s="160" t="str">
        <f t="shared" si="3"/>
        <v/>
      </c>
      <c r="AI111" s="161"/>
      <c r="AJ111" s="162"/>
      <c r="AK111" s="160" t="str">
        <f>IF(CG105+CG107=0,"",CG105)</f>
        <v/>
      </c>
      <c r="AL111" s="161"/>
      <c r="AM111" s="162"/>
      <c r="AN111" s="160" t="str">
        <f>IF(CG105+CG107=0,"",CG107)</f>
        <v/>
      </c>
      <c r="AO111" s="161"/>
      <c r="AP111" s="162"/>
      <c r="AQ111" s="306"/>
      <c r="AR111" s="307"/>
      <c r="AS111" s="308"/>
      <c r="AT111" s="160" t="str">
        <f t="shared" si="4"/>
        <v/>
      </c>
      <c r="AU111" s="161"/>
      <c r="AV111" s="162"/>
      <c r="AW111" s="381"/>
      <c r="AX111" s="382"/>
      <c r="AY111" s="382"/>
      <c r="AZ111" s="382"/>
      <c r="BA111" s="382"/>
      <c r="BB111" s="382"/>
      <c r="BC111" s="382"/>
      <c r="BD111" s="382"/>
      <c r="BE111" s="382"/>
      <c r="BF111" s="382"/>
      <c r="BG111" s="382"/>
      <c r="BH111" s="382"/>
      <c r="BI111" s="382"/>
      <c r="BJ111" s="382"/>
      <c r="BK111" s="382"/>
      <c r="BL111" s="382"/>
      <c r="BM111" s="382"/>
      <c r="BN111" s="382"/>
      <c r="BO111" s="382"/>
      <c r="BP111" s="382"/>
      <c r="BQ111" s="382"/>
      <c r="BR111" s="382"/>
      <c r="BS111" s="382"/>
      <c r="BT111" s="382"/>
      <c r="BU111" s="382"/>
      <c r="BV111" s="382"/>
      <c r="BW111" s="382"/>
      <c r="BX111" s="382"/>
      <c r="BY111" s="383"/>
      <c r="BZ111" s="30"/>
      <c r="CA111" s="30"/>
      <c r="CB111" s="30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</row>
    <row r="112" spans="1:149" ht="13.5" customHeight="1">
      <c r="B112" s="31"/>
      <c r="C112" s="31"/>
      <c r="D112" s="31"/>
      <c r="E112" s="31"/>
      <c r="F112" s="31"/>
      <c r="G112" s="357" t="str">
        <f t="shared" si="2"/>
        <v/>
      </c>
      <c r="H112" s="358"/>
      <c r="I112" s="358"/>
      <c r="J112" s="359"/>
      <c r="K112" s="35" t="str">
        <f>IF(AP32&lt;&gt;"",AP32&amp;"   ("&amp;BH32&amp;")","")</f>
        <v/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7"/>
      <c r="AG112" s="38"/>
      <c r="AH112" s="160" t="str">
        <f t="shared" si="3"/>
        <v/>
      </c>
      <c r="AI112" s="161"/>
      <c r="AJ112" s="162"/>
      <c r="AK112" s="160" t="str">
        <f>IF(CH105+CH107=0,"",CH105)</f>
        <v/>
      </c>
      <c r="AL112" s="161"/>
      <c r="AM112" s="162"/>
      <c r="AN112" s="160" t="str">
        <f>IF(CH105+CH107=0,"",CH107)</f>
        <v/>
      </c>
      <c r="AO112" s="161"/>
      <c r="AP112" s="162"/>
      <c r="AQ112" s="306"/>
      <c r="AR112" s="307"/>
      <c r="AS112" s="308"/>
      <c r="AT112" s="160" t="str">
        <f t="shared" si="4"/>
        <v/>
      </c>
      <c r="AU112" s="161"/>
      <c r="AV112" s="162"/>
      <c r="AW112" s="381"/>
      <c r="AX112" s="382"/>
      <c r="AY112" s="382"/>
      <c r="AZ112" s="382"/>
      <c r="BA112" s="382"/>
      <c r="BB112" s="382"/>
      <c r="BC112" s="382"/>
      <c r="BD112" s="382"/>
      <c r="BE112" s="382"/>
      <c r="BF112" s="382"/>
      <c r="BG112" s="382"/>
      <c r="BH112" s="382"/>
      <c r="BI112" s="382"/>
      <c r="BJ112" s="382"/>
      <c r="BK112" s="382"/>
      <c r="BL112" s="382"/>
      <c r="BM112" s="382"/>
      <c r="BN112" s="382"/>
      <c r="BO112" s="382"/>
      <c r="BP112" s="382"/>
      <c r="BQ112" s="382"/>
      <c r="BR112" s="382"/>
      <c r="BS112" s="382"/>
      <c r="BT112" s="382"/>
      <c r="BU112" s="382"/>
      <c r="BV112" s="382"/>
      <c r="BW112" s="382"/>
      <c r="BX112" s="382"/>
      <c r="BY112" s="383"/>
      <c r="BZ112" s="30"/>
      <c r="CA112" s="30"/>
      <c r="CB112" s="30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</row>
    <row r="113" spans="1:149" ht="13.5" customHeight="1">
      <c r="B113" s="31"/>
      <c r="C113" s="31"/>
      <c r="D113" s="31"/>
      <c r="E113" s="31"/>
      <c r="F113" s="31"/>
      <c r="G113" s="357" t="str">
        <f t="shared" si="2"/>
        <v/>
      </c>
      <c r="H113" s="358"/>
      <c r="I113" s="358"/>
      <c r="J113" s="359"/>
      <c r="K113" s="35" t="str">
        <f>IF(AP35&lt;&gt;"",AP35&amp;"   ("&amp;BH35&amp;")","")</f>
        <v/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7"/>
      <c r="AG113" s="38"/>
      <c r="AH113" s="160" t="str">
        <f t="shared" si="3"/>
        <v/>
      </c>
      <c r="AI113" s="161"/>
      <c r="AJ113" s="162"/>
      <c r="AK113" s="160" t="str">
        <f>IF(CI105+CI107=0,"",CI105)</f>
        <v/>
      </c>
      <c r="AL113" s="161"/>
      <c r="AM113" s="162"/>
      <c r="AN113" s="160" t="str">
        <f>IF(CI105+CI107=0,"",CI107)</f>
        <v/>
      </c>
      <c r="AO113" s="161"/>
      <c r="AP113" s="162"/>
      <c r="AQ113" s="306"/>
      <c r="AR113" s="307"/>
      <c r="AS113" s="308"/>
      <c r="AT113" s="160" t="str">
        <f t="shared" si="4"/>
        <v/>
      </c>
      <c r="AU113" s="161"/>
      <c r="AV113" s="162"/>
      <c r="AW113" s="378"/>
      <c r="AX113" s="379"/>
      <c r="AY113" s="379"/>
      <c r="AZ113" s="379"/>
      <c r="BA113" s="379"/>
      <c r="BB113" s="379"/>
      <c r="BC113" s="379"/>
      <c r="BD113" s="379"/>
      <c r="BE113" s="379"/>
      <c r="BF113" s="379"/>
      <c r="BG113" s="379"/>
      <c r="BH113" s="379"/>
      <c r="BI113" s="379"/>
      <c r="BJ113" s="379"/>
      <c r="BK113" s="379"/>
      <c r="BL113" s="379"/>
      <c r="BM113" s="379"/>
      <c r="BN113" s="379"/>
      <c r="BO113" s="379"/>
      <c r="BP113" s="379"/>
      <c r="BQ113" s="379"/>
      <c r="BR113" s="379"/>
      <c r="BS113" s="379"/>
      <c r="BT113" s="379"/>
      <c r="BU113" s="379"/>
      <c r="BV113" s="379"/>
      <c r="BW113" s="379"/>
      <c r="BX113" s="379"/>
      <c r="BY113" s="380"/>
      <c r="BZ113" s="30"/>
      <c r="CA113" s="30"/>
      <c r="CB113" s="30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</row>
    <row r="114" spans="1:149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</row>
    <row r="115" spans="1:149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</row>
    <row r="116" spans="1:149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</row>
    <row r="117" spans="1:149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</row>
    <row r="118" spans="1:149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</row>
    <row r="119" spans="1:14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</row>
    <row r="120" spans="1:149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</row>
    <row r="121" spans="1:149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</row>
    <row r="122" spans="1:149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</row>
    <row r="123" spans="1:149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</row>
    <row r="124" spans="1:149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</row>
    <row r="125" spans="1:149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</row>
    <row r="126" spans="1:149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</row>
    <row r="127" spans="1:149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</row>
    <row r="128" spans="1:149" ht="12.75" customHeight="1">
      <c r="B128" s="31"/>
      <c r="C128" s="31"/>
      <c r="D128" s="31"/>
      <c r="E128" s="31"/>
      <c r="F128" s="31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39"/>
      <c r="AU128" s="31"/>
      <c r="AV128" s="31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</row>
    <row r="129" spans="3:149" ht="12.75" customHeigh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</row>
    <row r="130" spans="3:149" ht="12.75" customHeight="1"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</row>
    <row r="131" spans="3:149" ht="6.75" customHeight="1"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</row>
    <row r="132" spans="3:149" ht="6.75" customHeight="1"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</row>
    <row r="133" spans="3:149" ht="6.75" customHeight="1"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</row>
    <row r="134" spans="3:149" ht="6.75" customHeight="1"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</row>
    <row r="135" spans="3:149" ht="6.75" customHeight="1"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</row>
    <row r="136" spans="3:149" ht="6.75" customHeight="1"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</row>
    <row r="137" spans="3:149" ht="6.75" customHeight="1"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</row>
    <row r="138" spans="3:149" ht="6.75" customHeight="1"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</row>
    <row r="139" spans="3:149" ht="6.75" customHeight="1"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</row>
    <row r="140" spans="3:149" ht="6.75" customHeight="1"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</row>
    <row r="141" spans="3:149" ht="6.75" customHeight="1"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</row>
    <row r="142" spans="3:149" ht="6.75" customHeight="1"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</row>
    <row r="143" spans="3:149" ht="6.75" customHeight="1"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</row>
    <row r="144" spans="3:149" ht="6.75" customHeight="1"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</row>
    <row r="145" spans="1:149" ht="6.75" customHeight="1"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</row>
    <row r="146" spans="1:149" ht="6.75" customHeight="1"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</row>
    <row r="147" spans="1:149" ht="6.75" customHeight="1"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</row>
    <row r="148" spans="1:149" ht="6.75" customHeight="1">
      <c r="CC148" s="30"/>
      <c r="CD148" s="30"/>
      <c r="CE148" s="31"/>
      <c r="CF148" s="31"/>
      <c r="CG148" s="5"/>
      <c r="CH148" s="5"/>
    </row>
    <row r="149" spans="1:149" ht="6.75" customHeight="1">
      <c r="CC149" s="30"/>
      <c r="CD149" s="30"/>
      <c r="CE149" s="31"/>
      <c r="CF149" s="31"/>
      <c r="CG149" s="5"/>
      <c r="CH149" s="5"/>
    </row>
    <row r="150" spans="1:149" ht="6.75" customHeight="1">
      <c r="CC150" s="30"/>
      <c r="CD150" s="30"/>
      <c r="CE150" s="31"/>
      <c r="CF150" s="31"/>
      <c r="CG150" s="5"/>
      <c r="CH150" s="5"/>
    </row>
    <row r="151" spans="1:149" ht="6.75" customHeight="1">
      <c r="CC151" s="30"/>
      <c r="CD151" s="30"/>
      <c r="CE151" s="31"/>
      <c r="CF151" s="31"/>
      <c r="CG151" s="5"/>
      <c r="CH151" s="5"/>
    </row>
    <row r="152" spans="1:149" s="20" customFormat="1" ht="6.75" customHeight="1">
      <c r="A152" s="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30"/>
      <c r="CD152" s="30"/>
      <c r="CE152" s="31"/>
      <c r="CF152" s="31"/>
      <c r="CG152" s="5"/>
      <c r="CH152" s="5"/>
      <c r="CI152" s="5"/>
      <c r="CJ152" s="5"/>
    </row>
    <row r="153" spans="1:149" s="20" customFormat="1" ht="6.75" customHeight="1">
      <c r="A153" s="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5"/>
      <c r="CH153" s="5"/>
      <c r="CI153" s="5"/>
      <c r="CJ153" s="5"/>
    </row>
    <row r="154" spans="1:149" s="20" customFormat="1" ht="6.75" customHeight="1">
      <c r="A154" s="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5"/>
      <c r="CH154" s="5"/>
      <c r="CI154" s="5"/>
      <c r="CJ154" s="5"/>
    </row>
    <row r="155" spans="1:149" s="20" customFormat="1" ht="6.75" customHeight="1">
      <c r="A155" s="5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5"/>
      <c r="CH155" s="5"/>
      <c r="CI155" s="5"/>
      <c r="CJ155" s="5"/>
    </row>
    <row r="156" spans="1:149" s="20" customFormat="1" ht="6.75" customHeight="1">
      <c r="A156" s="5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5"/>
      <c r="CH156" s="5"/>
      <c r="CI156" s="5"/>
      <c r="CJ156" s="5"/>
    </row>
    <row r="157" spans="1:149" s="20" customFormat="1" ht="6.75" customHeight="1">
      <c r="A157" s="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5"/>
      <c r="CH157" s="5"/>
      <c r="CI157" s="5"/>
      <c r="CJ157" s="5"/>
    </row>
    <row r="158" spans="1:149" s="20" customFormat="1" ht="6.75" customHeight="1">
      <c r="A158" s="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5"/>
      <c r="CH158" s="5"/>
      <c r="CI158" s="5"/>
      <c r="CJ158" s="5"/>
    </row>
    <row r="159" spans="1:149" s="20" customFormat="1" ht="6.75" customHeight="1">
      <c r="A159" s="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31"/>
      <c r="CE159" s="31"/>
      <c r="CF159" s="31"/>
      <c r="CG159" s="31"/>
      <c r="CH159" s="31"/>
    </row>
    <row r="160" spans="1:149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spans="1:86" ht="12.75" customHeight="1"/>
    <row r="210" spans="1:86" ht="12.75" customHeight="1"/>
    <row r="211" spans="1:86" s="20" customFormat="1" ht="12.75" customHeight="1">
      <c r="A211" s="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31"/>
      <c r="CE211" s="31"/>
      <c r="CF211" s="31"/>
      <c r="CG211" s="31"/>
      <c r="CH211" s="31"/>
    </row>
    <row r="212" spans="1:86" s="20" customFormat="1" ht="12.75" customHeight="1">
      <c r="A212" s="5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31"/>
      <c r="CE212" s="31"/>
      <c r="CF212" s="31"/>
      <c r="CG212" s="31"/>
      <c r="CH212" s="31"/>
    </row>
    <row r="213" spans="1:86" s="20" customFormat="1" ht="12.75" customHeight="1">
      <c r="A213" s="5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31"/>
      <c r="CE213" s="31"/>
      <c r="CF213" s="31"/>
      <c r="CG213" s="31"/>
      <c r="CH213" s="31"/>
    </row>
    <row r="214" spans="1:86" s="20" customFormat="1" ht="12.75" customHeight="1">
      <c r="A214" s="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31"/>
      <c r="CE214" s="31"/>
      <c r="CF214" s="31"/>
      <c r="CG214" s="31"/>
      <c r="CH214" s="31"/>
    </row>
    <row r="215" spans="1:86" s="20" customFormat="1" ht="12.75" customHeight="1">
      <c r="A215" s="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31"/>
      <c r="CE215" s="31"/>
      <c r="CF215" s="31"/>
      <c r="CG215" s="31"/>
      <c r="CH215" s="31"/>
    </row>
    <row r="216" spans="1:86" s="20" customFormat="1" ht="12.75" customHeight="1">
      <c r="A216" s="5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31"/>
      <c r="CE216" s="31"/>
      <c r="CF216" s="31"/>
      <c r="CG216" s="31"/>
      <c r="CH216" s="31"/>
    </row>
    <row r="217" spans="1:86" s="20" customFormat="1" ht="12.75" customHeight="1">
      <c r="A217" s="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31"/>
      <c r="CE217" s="31"/>
      <c r="CF217" s="31"/>
      <c r="CG217" s="31"/>
      <c r="CH217" s="31"/>
    </row>
    <row r="218" spans="1:86" s="20" customFormat="1" ht="12.75" customHeight="1">
      <c r="A218" s="5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31"/>
      <c r="CE218" s="31"/>
      <c r="CF218" s="31"/>
      <c r="CG218" s="31"/>
      <c r="CH218" s="31"/>
    </row>
    <row r="219" spans="1:86" s="20" customFormat="1" ht="12.75" customHeight="1">
      <c r="A219" s="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31"/>
      <c r="CE219" s="31"/>
      <c r="CF219" s="31"/>
      <c r="CG219" s="31"/>
      <c r="CH219" s="31"/>
    </row>
    <row r="220" spans="1:86" s="20" customFormat="1" ht="12.75" customHeight="1">
      <c r="A220" s="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31"/>
      <c r="CE220" s="31"/>
      <c r="CF220" s="31"/>
      <c r="CG220" s="31"/>
      <c r="CH220" s="31"/>
    </row>
    <row r="221" spans="1:86" ht="12.75" customHeight="1"/>
    <row r="222" spans="1:86" ht="12.75" customHeight="1"/>
    <row r="223" spans="1:86" ht="12.75" customHeight="1"/>
    <row r="224" spans="1:86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</sheetData>
  <sheetProtection selectLockedCells="1" selectUnlockedCells="1"/>
  <mergeCells count="427">
    <mergeCell ref="AW113:BY113"/>
    <mergeCell ref="AW109:BY109"/>
    <mergeCell ref="AW110:BY110"/>
    <mergeCell ref="AK108:AM108"/>
    <mergeCell ref="AN108:AP108"/>
    <mergeCell ref="AQ108:AS108"/>
    <mergeCell ref="AK109:AM109"/>
    <mergeCell ref="G108:J108"/>
    <mergeCell ref="G109:J109"/>
    <mergeCell ref="AH108:AJ108"/>
    <mergeCell ref="AH109:AJ109"/>
    <mergeCell ref="AH110:AJ110"/>
    <mergeCell ref="AH111:AJ111"/>
    <mergeCell ref="AH112:AJ112"/>
    <mergeCell ref="AN109:AP109"/>
    <mergeCell ref="AQ109:AS109"/>
    <mergeCell ref="AK110:AM110"/>
    <mergeCell ref="AN110:AP110"/>
    <mergeCell ref="AQ110:AS110"/>
    <mergeCell ref="AW108:BY108"/>
    <mergeCell ref="AW111:BY111"/>
    <mergeCell ref="AW112:BY112"/>
    <mergeCell ref="AT112:AV112"/>
    <mergeCell ref="AT113:AV113"/>
    <mergeCell ref="AK111:AM111"/>
    <mergeCell ref="AN111:AP111"/>
    <mergeCell ref="AQ111:AS111"/>
    <mergeCell ref="E101:G104"/>
    <mergeCell ref="E63:G64"/>
    <mergeCell ref="E69:G70"/>
    <mergeCell ref="H57:J58"/>
    <mergeCell ref="CI105:CI106"/>
    <mergeCell ref="CD107:CD108"/>
    <mergeCell ref="CE107:CE108"/>
    <mergeCell ref="CF107:CF108"/>
    <mergeCell ref="CG107:CG108"/>
    <mergeCell ref="CH107:CH108"/>
    <mergeCell ref="CI107:CI108"/>
    <mergeCell ref="CE105:CE106"/>
    <mergeCell ref="CF105:CF106"/>
    <mergeCell ref="CG105:CG106"/>
    <mergeCell ref="CH105:CH106"/>
    <mergeCell ref="CD105:CD106"/>
    <mergeCell ref="AH113:AJ113"/>
    <mergeCell ref="B45:D46"/>
    <mergeCell ref="E45:G46"/>
    <mergeCell ref="H45:J46"/>
    <mergeCell ref="K45:M46"/>
    <mergeCell ref="G111:J111"/>
    <mergeCell ref="G112:J112"/>
    <mergeCell ref="G113:J113"/>
    <mergeCell ref="N99:AE100"/>
    <mergeCell ref="E93:G96"/>
    <mergeCell ref="K101:M104"/>
    <mergeCell ref="N101:AE102"/>
    <mergeCell ref="B4:C4"/>
    <mergeCell ref="D4:U4"/>
    <mergeCell ref="V4:AM4"/>
    <mergeCell ref="B6:C6"/>
    <mergeCell ref="D6:U6"/>
    <mergeCell ref="AN107:AP107"/>
    <mergeCell ref="AQ107:AS107"/>
    <mergeCell ref="AW107:BY107"/>
    <mergeCell ref="AH107:AJ107"/>
    <mergeCell ref="AK107:AM107"/>
    <mergeCell ref="H93:J96"/>
    <mergeCell ref="K93:M96"/>
    <mergeCell ref="N93:AE94"/>
    <mergeCell ref="N95:AE96"/>
    <mergeCell ref="N103:AE104"/>
    <mergeCell ref="B2:C2"/>
    <mergeCell ref="BD5:BI5"/>
    <mergeCell ref="B3:C3"/>
    <mergeCell ref="G110:J110"/>
    <mergeCell ref="H97:J100"/>
    <mergeCell ref="K97:M100"/>
    <mergeCell ref="N97:AE98"/>
    <mergeCell ref="AF101:AJ104"/>
    <mergeCell ref="AF97:AJ100"/>
    <mergeCell ref="H101:J104"/>
    <mergeCell ref="D2:U2"/>
    <mergeCell ref="V2:AM2"/>
    <mergeCell ref="AU101:AY104"/>
    <mergeCell ref="AK89:AO92"/>
    <mergeCell ref="B7:C7"/>
    <mergeCell ref="D7:U7"/>
    <mergeCell ref="V7:AM7"/>
    <mergeCell ref="B8:C8"/>
    <mergeCell ref="D8:U8"/>
    <mergeCell ref="BZ89:CA92"/>
    <mergeCell ref="N91:AE92"/>
    <mergeCell ref="BZ93:CA96"/>
    <mergeCell ref="AZ93:BD96"/>
    <mergeCell ref="AF93:AJ96"/>
    <mergeCell ref="AU93:AY96"/>
    <mergeCell ref="AU89:AY92"/>
    <mergeCell ref="AP89:AT92"/>
    <mergeCell ref="AZ101:BD104"/>
    <mergeCell ref="BU97:BY100"/>
    <mergeCell ref="BU89:BY92"/>
    <mergeCell ref="BU93:BY96"/>
    <mergeCell ref="BZ97:CA100"/>
    <mergeCell ref="BZ101:CA104"/>
    <mergeCell ref="AZ97:BD100"/>
    <mergeCell ref="AK97:AO100"/>
    <mergeCell ref="AP97:AT100"/>
    <mergeCell ref="AK101:AO104"/>
    <mergeCell ref="AP101:AT104"/>
    <mergeCell ref="AK93:AO96"/>
    <mergeCell ref="BZ85:CA88"/>
    <mergeCell ref="N87:AE88"/>
    <mergeCell ref="BU85:BY88"/>
    <mergeCell ref="BE85:BT88"/>
    <mergeCell ref="AZ85:BD88"/>
    <mergeCell ref="AU85:AY88"/>
    <mergeCell ref="AP85:AT88"/>
    <mergeCell ref="AK85:AO88"/>
    <mergeCell ref="AF85:AJ88"/>
    <mergeCell ref="N85:AE86"/>
    <mergeCell ref="BZ77:CA80"/>
    <mergeCell ref="N79:AE80"/>
    <mergeCell ref="H81:J84"/>
    <mergeCell ref="K81:M84"/>
    <mergeCell ref="N81:AE82"/>
    <mergeCell ref="BZ81:CA84"/>
    <mergeCell ref="N83:AE84"/>
    <mergeCell ref="BE77:BT80"/>
    <mergeCell ref="BE81:BT84"/>
    <mergeCell ref="AU81:AY84"/>
    <mergeCell ref="BU81:BY84"/>
    <mergeCell ref="BU77:BY80"/>
    <mergeCell ref="AZ77:BD80"/>
    <mergeCell ref="AP45:AT48"/>
    <mergeCell ref="AF45:AJ48"/>
    <mergeCell ref="AP35:BG37"/>
    <mergeCell ref="BZ65:CA68"/>
    <mergeCell ref="BU61:BY64"/>
    <mergeCell ref="AK61:AO64"/>
    <mergeCell ref="BZ69:CA72"/>
    <mergeCell ref="N71:AE72"/>
    <mergeCell ref="H73:J76"/>
    <mergeCell ref="K73:M76"/>
    <mergeCell ref="N73:AE74"/>
    <mergeCell ref="BZ73:CA76"/>
    <mergeCell ref="N75:AE76"/>
    <mergeCell ref="H69:J72"/>
    <mergeCell ref="BE69:BT72"/>
    <mergeCell ref="AU69:AY72"/>
    <mergeCell ref="AP65:AT68"/>
    <mergeCell ref="AK65:AO68"/>
    <mergeCell ref="AP61:AT64"/>
    <mergeCell ref="BZ61:CA64"/>
    <mergeCell ref="BE65:BT68"/>
    <mergeCell ref="AZ61:BD64"/>
    <mergeCell ref="AZ65:BD68"/>
    <mergeCell ref="H63:J64"/>
    <mergeCell ref="BE49:BT52"/>
    <mergeCell ref="AZ49:BD52"/>
    <mergeCell ref="AU57:AY60"/>
    <mergeCell ref="B5:C5"/>
    <mergeCell ref="D5:U5"/>
    <mergeCell ref="V5:AM5"/>
    <mergeCell ref="BZ45:CA48"/>
    <mergeCell ref="BU45:BY48"/>
    <mergeCell ref="N47:AE48"/>
    <mergeCell ref="V6:AM6"/>
    <mergeCell ref="V8:AM8"/>
    <mergeCell ref="AN35:AO37"/>
    <mergeCell ref="AF42:AJ43"/>
    <mergeCell ref="AK42:AO43"/>
    <mergeCell ref="AN32:AO34"/>
    <mergeCell ref="AP32:BG34"/>
    <mergeCell ref="B32:C34"/>
    <mergeCell ref="AP24:BM26"/>
    <mergeCell ref="BH35:BY37"/>
    <mergeCell ref="BU40:BY43"/>
    <mergeCell ref="AP40:AT41"/>
    <mergeCell ref="AU40:AY41"/>
    <mergeCell ref="AU42:AY43"/>
    <mergeCell ref="BN25:BR26"/>
    <mergeCell ref="AK112:AM112"/>
    <mergeCell ref="AN112:AP112"/>
    <mergeCell ref="AQ112:AS112"/>
    <mergeCell ref="AK113:AM113"/>
    <mergeCell ref="AN113:AP113"/>
    <mergeCell ref="AQ113:AS113"/>
    <mergeCell ref="BZ49:CA52"/>
    <mergeCell ref="N51:AE52"/>
    <mergeCell ref="N49:AE50"/>
    <mergeCell ref="BZ53:CA56"/>
    <mergeCell ref="N55:AE56"/>
    <mergeCell ref="AZ53:BD56"/>
    <mergeCell ref="BE53:BT56"/>
    <mergeCell ref="AK53:AO56"/>
    <mergeCell ref="BZ57:CA60"/>
    <mergeCell ref="AU49:AY52"/>
    <mergeCell ref="AU53:AY56"/>
    <mergeCell ref="AP57:AT60"/>
    <mergeCell ref="N59:AE60"/>
    <mergeCell ref="AZ57:BD60"/>
    <mergeCell ref="AF57:AJ60"/>
    <mergeCell ref="AK57:AO60"/>
    <mergeCell ref="BU49:BY52"/>
    <mergeCell ref="BU53:BY56"/>
    <mergeCell ref="AN29:AO31"/>
    <mergeCell ref="B35:C37"/>
    <mergeCell ref="D35:U37"/>
    <mergeCell ref="V35:AM37"/>
    <mergeCell ref="B49:D50"/>
    <mergeCell ref="AF40:AJ41"/>
    <mergeCell ref="AK40:AO41"/>
    <mergeCell ref="B47:D48"/>
    <mergeCell ref="E47:G48"/>
    <mergeCell ref="B43:D43"/>
    <mergeCell ref="N42:AE43"/>
    <mergeCell ref="B29:C31"/>
    <mergeCell ref="V29:AM31"/>
    <mergeCell ref="K40:M42"/>
    <mergeCell ref="B40:D42"/>
    <mergeCell ref="E40:G42"/>
    <mergeCell ref="H40:J42"/>
    <mergeCell ref="E43:G43"/>
    <mergeCell ref="K43:M43"/>
    <mergeCell ref="D32:U34"/>
    <mergeCell ref="H43:J43"/>
    <mergeCell ref="N40:AE41"/>
    <mergeCell ref="AK45:AO48"/>
    <mergeCell ref="AU45:AY48"/>
    <mergeCell ref="I24:AF26"/>
    <mergeCell ref="AP42:AT43"/>
    <mergeCell ref="N45:AE46"/>
    <mergeCell ref="V32:AM34"/>
    <mergeCell ref="BH29:BY31"/>
    <mergeCell ref="BS24:BY26"/>
    <mergeCell ref="BE21:BI23"/>
    <mergeCell ref="AR19:AU20"/>
    <mergeCell ref="J21:AT23"/>
    <mergeCell ref="AP29:BG31"/>
    <mergeCell ref="AZ21:BD23"/>
    <mergeCell ref="AH25:AO26"/>
    <mergeCell ref="BJ21:BN23"/>
    <mergeCell ref="BN19:BP20"/>
    <mergeCell ref="BO21:BS23"/>
    <mergeCell ref="BE40:BT43"/>
    <mergeCell ref="BT21:BY23"/>
    <mergeCell ref="AV18:BL20"/>
    <mergeCell ref="AZ40:BD41"/>
    <mergeCell ref="AZ42:BD43"/>
    <mergeCell ref="AZ45:BD48"/>
    <mergeCell ref="BE45:BT48"/>
    <mergeCell ref="H47:J48"/>
    <mergeCell ref="BU101:BY104"/>
    <mergeCell ref="BE101:BT104"/>
    <mergeCell ref="BU69:BY72"/>
    <mergeCell ref="BU73:BY76"/>
    <mergeCell ref="BU65:BY68"/>
    <mergeCell ref="BE93:BT96"/>
    <mergeCell ref="A59:A60"/>
    <mergeCell ref="K89:M92"/>
    <mergeCell ref="H77:J80"/>
    <mergeCell ref="K77:M80"/>
    <mergeCell ref="H85:J88"/>
    <mergeCell ref="H89:J92"/>
    <mergeCell ref="K85:M88"/>
    <mergeCell ref="K69:M72"/>
    <mergeCell ref="AF69:AJ72"/>
    <mergeCell ref="AF77:AJ80"/>
    <mergeCell ref="H65:J66"/>
    <mergeCell ref="H67:J68"/>
    <mergeCell ref="E61:G62"/>
    <mergeCell ref="E59:G60"/>
    <mergeCell ref="E65:G66"/>
    <mergeCell ref="BU57:BY60"/>
    <mergeCell ref="H61:J62"/>
    <mergeCell ref="K65:M68"/>
    <mergeCell ref="E97:G100"/>
    <mergeCell ref="E89:G92"/>
    <mergeCell ref="B59:D60"/>
    <mergeCell ref="A63:A64"/>
    <mergeCell ref="A79:A80"/>
    <mergeCell ref="A47:A48"/>
    <mergeCell ref="B53:D54"/>
    <mergeCell ref="B55:D56"/>
    <mergeCell ref="B71:D72"/>
    <mergeCell ref="A71:A72"/>
    <mergeCell ref="A67:A68"/>
    <mergeCell ref="A51:A52"/>
    <mergeCell ref="A55:A56"/>
    <mergeCell ref="B61:D62"/>
    <mergeCell ref="B63:D64"/>
    <mergeCell ref="E85:G88"/>
    <mergeCell ref="E81:G82"/>
    <mergeCell ref="E73:G74"/>
    <mergeCell ref="B65:D66"/>
    <mergeCell ref="B67:D68"/>
    <mergeCell ref="E67:G68"/>
    <mergeCell ref="E49:G50"/>
    <mergeCell ref="B51:D52"/>
    <mergeCell ref="E57:G58"/>
    <mergeCell ref="H49:J50"/>
    <mergeCell ref="E55:G56"/>
    <mergeCell ref="H53:J54"/>
    <mergeCell ref="E53:G54"/>
    <mergeCell ref="E51:G52"/>
    <mergeCell ref="B69:D70"/>
    <mergeCell ref="E71:G72"/>
    <mergeCell ref="AU73:AY76"/>
    <mergeCell ref="AZ89:BD92"/>
    <mergeCell ref="AK69:AO72"/>
    <mergeCell ref="AF65:AJ68"/>
    <mergeCell ref="AF49:AJ52"/>
    <mergeCell ref="K51:M52"/>
    <mergeCell ref="K53:M54"/>
    <mergeCell ref="H55:J56"/>
    <mergeCell ref="B57:D58"/>
    <mergeCell ref="AZ69:BD72"/>
    <mergeCell ref="AU61:AY64"/>
    <mergeCell ref="AU65:AY68"/>
    <mergeCell ref="H51:J52"/>
    <mergeCell ref="AP81:AT84"/>
    <mergeCell ref="AP77:AT80"/>
    <mergeCell ref="AK77:AO80"/>
    <mergeCell ref="N69:AE70"/>
    <mergeCell ref="AP69:AT72"/>
    <mergeCell ref="N65:AE66"/>
    <mergeCell ref="N53:AE54"/>
    <mergeCell ref="AF81:AJ84"/>
    <mergeCell ref="AF73:AJ76"/>
    <mergeCell ref="N67:AE68"/>
    <mergeCell ref="N61:AE62"/>
    <mergeCell ref="N63:AE64"/>
    <mergeCell ref="AY7:CC7"/>
    <mergeCell ref="T18:AQ20"/>
    <mergeCell ref="B19:S20"/>
    <mergeCell ref="A99:A100"/>
    <mergeCell ref="A87:A88"/>
    <mergeCell ref="A91:A92"/>
    <mergeCell ref="A95:A96"/>
    <mergeCell ref="A103:A104"/>
    <mergeCell ref="B73:D74"/>
    <mergeCell ref="A75:A76"/>
    <mergeCell ref="A83:A84"/>
    <mergeCell ref="B75:D76"/>
    <mergeCell ref="B77:D78"/>
    <mergeCell ref="E77:G78"/>
    <mergeCell ref="B79:D80"/>
    <mergeCell ref="E79:G80"/>
    <mergeCell ref="AU97:AY100"/>
    <mergeCell ref="AU77:AY80"/>
    <mergeCell ref="N89:AE90"/>
    <mergeCell ref="AP93:AT96"/>
    <mergeCell ref="AF89:AJ92"/>
    <mergeCell ref="AK81:AO84"/>
    <mergeCell ref="N77:AE78"/>
    <mergeCell ref="BE97:BT100"/>
    <mergeCell ref="AY2:CC2"/>
    <mergeCell ref="AN2:AW2"/>
    <mergeCell ref="AN3:AW3"/>
    <mergeCell ref="BN3:BW3"/>
    <mergeCell ref="AY3:BM3"/>
    <mergeCell ref="BX3:CC3"/>
    <mergeCell ref="B22:I23"/>
    <mergeCell ref="AN4:AW4"/>
    <mergeCell ref="AY4:CC4"/>
    <mergeCell ref="AN5:AW5"/>
    <mergeCell ref="BU5:BY5"/>
    <mergeCell ref="AN8:AW8"/>
    <mergeCell ref="AY5:BC5"/>
    <mergeCell ref="D10:CB10"/>
    <mergeCell ref="AU21:AY23"/>
    <mergeCell ref="BR18:BY20"/>
    <mergeCell ref="V3:AM3"/>
    <mergeCell ref="D3:U3"/>
    <mergeCell ref="BJ5:BN5"/>
    <mergeCell ref="BO5:BT5"/>
    <mergeCell ref="AY8:BJ8"/>
    <mergeCell ref="AN6:AW6"/>
    <mergeCell ref="AY6:CC6"/>
    <mergeCell ref="AN7:AW7"/>
    <mergeCell ref="Q12:BF12"/>
    <mergeCell ref="Q13:BF13"/>
    <mergeCell ref="Q14:BF14"/>
    <mergeCell ref="Q15:BF15"/>
    <mergeCell ref="AT107:AV107"/>
    <mergeCell ref="AT108:AV108"/>
    <mergeCell ref="AT109:AV109"/>
    <mergeCell ref="AT110:AV110"/>
    <mergeCell ref="D29:U31"/>
    <mergeCell ref="BE57:BT60"/>
    <mergeCell ref="BE89:BT92"/>
    <mergeCell ref="BE73:BT76"/>
    <mergeCell ref="BE61:BT64"/>
    <mergeCell ref="E75:G76"/>
    <mergeCell ref="AP73:AT76"/>
    <mergeCell ref="AK73:AO76"/>
    <mergeCell ref="AZ73:BD76"/>
    <mergeCell ref="AZ81:BD84"/>
    <mergeCell ref="K55:M56"/>
    <mergeCell ref="AP53:AT56"/>
    <mergeCell ref="AP49:AT52"/>
    <mergeCell ref="AK49:AO52"/>
    <mergeCell ref="K47:M48"/>
    <mergeCell ref="H59:J60"/>
    <mergeCell ref="BZ42:CB43"/>
    <mergeCell ref="BS12:BY12"/>
    <mergeCell ref="AT111:AV111"/>
    <mergeCell ref="B103:D104"/>
    <mergeCell ref="B91:D92"/>
    <mergeCell ref="B93:D94"/>
    <mergeCell ref="B95:D96"/>
    <mergeCell ref="B97:D98"/>
    <mergeCell ref="B89:D90"/>
    <mergeCell ref="BH32:BY34"/>
    <mergeCell ref="B101:D102"/>
    <mergeCell ref="B81:D82"/>
    <mergeCell ref="E83:G84"/>
    <mergeCell ref="B85:D86"/>
    <mergeCell ref="B87:D88"/>
    <mergeCell ref="B83:D84"/>
    <mergeCell ref="B99:D100"/>
    <mergeCell ref="B25:H26"/>
    <mergeCell ref="K61:M64"/>
    <mergeCell ref="K57:M60"/>
    <mergeCell ref="K49:M50"/>
    <mergeCell ref="AF53:AJ56"/>
    <mergeCell ref="N57:AE58"/>
    <mergeCell ref="AF61:AJ64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"/>
  <pageSetup paperSize="9" orientation="portrait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5"/>
  <dimension ref="A1:ES661"/>
  <sheetViews>
    <sheetView showGridLines="0" showOutlineSymbols="0" zoomScale="115" zoomScaleNormal="130" workbookViewId="0">
      <selection activeCell="CN11" sqref="CN11"/>
    </sheetView>
  </sheetViews>
  <sheetFormatPr baseColWidth="10" defaultColWidth="1.140625" defaultRowHeight="6.75" customHeight="1" outlineLevelCol="1"/>
  <cols>
    <col min="1" max="1" width="4.7109375" style="5" customWidth="1"/>
    <col min="2" max="77" width="1.140625" style="14" customWidth="1"/>
    <col min="78" max="79" width="1.85546875" style="14" customWidth="1"/>
    <col min="80" max="80" width="1.140625" style="14" customWidth="1"/>
    <col min="81" max="81" width="2.5703125" style="14" customWidth="1"/>
    <col min="82" max="86" width="5.42578125" style="14" hidden="1" customWidth="1" outlineLevel="1"/>
    <col min="87" max="87" width="5.42578125" style="5" hidden="1" customWidth="1" outlineLevel="1"/>
    <col min="88" max="90" width="4.85546875" style="5" hidden="1" customWidth="1" outlineLevel="1"/>
    <col min="91" max="91" width="4.7109375" style="5" customWidth="1" collapsed="1"/>
    <col min="92" max="92" width="4.7109375" style="5" customWidth="1"/>
    <col min="93" max="93" width="17.28515625" style="5" customWidth="1"/>
    <col min="94" max="96" width="4.7109375" style="5" customWidth="1"/>
    <col min="97" max="98" width="4.7109375" style="5" hidden="1" customWidth="1" outlineLevel="1"/>
    <col min="99" max="99" width="1.42578125" style="5" hidden="1" customWidth="1" outlineLevel="1"/>
    <col min="100" max="100" width="1.42578125" style="5" customWidth="1" collapsed="1"/>
    <col min="101" max="113" width="1.42578125" style="5" customWidth="1"/>
    <col min="114" max="16384" width="1.140625" style="5"/>
  </cols>
  <sheetData>
    <row r="1" spans="1:14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</row>
    <row r="2" spans="1:149" ht="14.25" customHeight="1">
      <c r="A2" s="6"/>
      <c r="B2" s="355">
        <f>6-COUNTBLANK(D3:D8)</f>
        <v>3</v>
      </c>
      <c r="C2" s="356"/>
      <c r="D2" s="364" t="s">
        <v>61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 t="s">
        <v>62</v>
      </c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6"/>
      <c r="AN2" s="216" t="s">
        <v>56</v>
      </c>
      <c r="AO2" s="217"/>
      <c r="AP2" s="217"/>
      <c r="AQ2" s="217"/>
      <c r="AR2" s="217"/>
      <c r="AS2" s="217"/>
      <c r="AT2" s="217"/>
      <c r="AU2" s="217"/>
      <c r="AV2" s="217"/>
      <c r="AW2" s="217"/>
      <c r="AX2" s="7"/>
      <c r="AY2" s="215" t="s">
        <v>90</v>
      </c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</row>
    <row r="3" spans="1:149" ht="14.25" customHeight="1">
      <c r="A3" s="6"/>
      <c r="B3" s="341">
        <v>1</v>
      </c>
      <c r="C3" s="342"/>
      <c r="D3" s="229" t="s">
        <v>150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30"/>
      <c r="V3" s="226" t="s">
        <v>144</v>
      </c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8"/>
      <c r="AN3" s="216" t="s">
        <v>57</v>
      </c>
      <c r="AO3" s="217"/>
      <c r="AP3" s="217"/>
      <c r="AQ3" s="217"/>
      <c r="AR3" s="217"/>
      <c r="AS3" s="217"/>
      <c r="AT3" s="217"/>
      <c r="AU3" s="217"/>
      <c r="AV3" s="217"/>
      <c r="AW3" s="217"/>
      <c r="AX3" s="7"/>
      <c r="AY3" s="219">
        <v>41349</v>
      </c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8" t="s">
        <v>58</v>
      </c>
      <c r="BO3" s="218"/>
      <c r="BP3" s="218"/>
      <c r="BQ3" s="218"/>
      <c r="BR3" s="218"/>
      <c r="BS3" s="218"/>
      <c r="BT3" s="218"/>
      <c r="BU3" s="218"/>
      <c r="BV3" s="218"/>
      <c r="BW3" s="218"/>
      <c r="BX3" s="220">
        <v>0.375</v>
      </c>
      <c r="BY3" s="215"/>
      <c r="BZ3" s="215"/>
      <c r="CA3" s="215"/>
      <c r="CB3" s="215"/>
      <c r="CC3" s="215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</row>
    <row r="4" spans="1:149" ht="14.25" customHeight="1">
      <c r="A4" s="6"/>
      <c r="B4" s="341">
        <v>2</v>
      </c>
      <c r="C4" s="342"/>
      <c r="D4" s="143" t="s">
        <v>179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5"/>
      <c r="V4" s="146" t="s">
        <v>144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7"/>
      <c r="AN4" s="216" t="s">
        <v>59</v>
      </c>
      <c r="AO4" s="217"/>
      <c r="AP4" s="217"/>
      <c r="AQ4" s="217"/>
      <c r="AR4" s="217"/>
      <c r="AS4" s="217"/>
      <c r="AT4" s="217"/>
      <c r="AU4" s="217"/>
      <c r="AV4" s="217"/>
      <c r="AW4" s="217"/>
      <c r="AX4" s="7"/>
      <c r="AY4" s="215" t="s">
        <v>91</v>
      </c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</row>
    <row r="5" spans="1:149" ht="14.25" customHeight="1">
      <c r="A5" s="6"/>
      <c r="B5" s="341">
        <v>3</v>
      </c>
      <c r="C5" s="342"/>
      <c r="D5" s="229" t="s">
        <v>173</v>
      </c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30"/>
      <c r="V5" s="226" t="s">
        <v>145</v>
      </c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8"/>
      <c r="AN5" s="216" t="s">
        <v>7</v>
      </c>
      <c r="AO5" s="217"/>
      <c r="AP5" s="217"/>
      <c r="AQ5" s="217"/>
      <c r="AR5" s="217"/>
      <c r="AS5" s="217"/>
      <c r="AT5" s="217"/>
      <c r="AU5" s="217"/>
      <c r="AV5" s="217"/>
      <c r="AW5" s="217"/>
      <c r="AX5" s="7"/>
      <c r="AY5" s="221">
        <v>1</v>
      </c>
      <c r="AZ5" s="221"/>
      <c r="BA5" s="221"/>
      <c r="BB5" s="221"/>
      <c r="BC5" s="221"/>
      <c r="BD5" s="231" t="s">
        <v>41</v>
      </c>
      <c r="BE5" s="231"/>
      <c r="BF5" s="231"/>
      <c r="BG5" s="231"/>
      <c r="BH5" s="231"/>
      <c r="BI5" s="231"/>
      <c r="BJ5" s="221">
        <v>4</v>
      </c>
      <c r="BK5" s="221"/>
      <c r="BL5" s="221"/>
      <c r="BM5" s="221"/>
      <c r="BN5" s="221"/>
      <c r="BO5" s="231" t="s">
        <v>3</v>
      </c>
      <c r="BP5" s="231"/>
      <c r="BQ5" s="231"/>
      <c r="BR5" s="231"/>
      <c r="BS5" s="231"/>
      <c r="BT5" s="231"/>
      <c r="BU5" s="221">
        <v>7</v>
      </c>
      <c r="BV5" s="221"/>
      <c r="BW5" s="221"/>
      <c r="BX5" s="221"/>
      <c r="BY5" s="221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</row>
    <row r="6" spans="1:149" ht="14.25" customHeight="1">
      <c r="A6" s="6"/>
      <c r="B6" s="341">
        <v>4</v>
      </c>
      <c r="C6" s="342"/>
      <c r="D6" s="229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30"/>
      <c r="V6" s="226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8"/>
      <c r="AN6" s="216" t="s">
        <v>0</v>
      </c>
      <c r="AO6" s="217"/>
      <c r="AP6" s="217"/>
      <c r="AQ6" s="217"/>
      <c r="AR6" s="217"/>
      <c r="AS6" s="217"/>
      <c r="AT6" s="217"/>
      <c r="AU6" s="217"/>
      <c r="AV6" s="217"/>
      <c r="AW6" s="217"/>
      <c r="AX6" s="7"/>
      <c r="AY6" s="215" t="s">
        <v>176</v>
      </c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</row>
    <row r="7" spans="1:149" ht="14.25" customHeight="1">
      <c r="A7" s="6"/>
      <c r="B7" s="341">
        <v>5</v>
      </c>
      <c r="C7" s="342"/>
      <c r="D7" s="229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30"/>
      <c r="V7" s="226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8"/>
      <c r="AN7" s="216" t="s">
        <v>1</v>
      </c>
      <c r="AO7" s="217"/>
      <c r="AP7" s="217"/>
      <c r="AQ7" s="217"/>
      <c r="AR7" s="217"/>
      <c r="AS7" s="217"/>
      <c r="AT7" s="217"/>
      <c r="AU7" s="217"/>
      <c r="AV7" s="217"/>
      <c r="AW7" s="217"/>
      <c r="AX7" s="7"/>
      <c r="AY7" s="215" t="s">
        <v>92</v>
      </c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8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</row>
    <row r="8" spans="1:149" ht="14.25" customHeight="1">
      <c r="A8" s="6"/>
      <c r="B8" s="341">
        <v>6</v>
      </c>
      <c r="C8" s="342"/>
      <c r="D8" s="229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30"/>
      <c r="V8" s="226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8"/>
      <c r="AN8" s="216" t="s">
        <v>60</v>
      </c>
      <c r="AO8" s="217"/>
      <c r="AP8" s="217"/>
      <c r="AQ8" s="217"/>
      <c r="AR8" s="217"/>
      <c r="AS8" s="217"/>
      <c r="AT8" s="217"/>
      <c r="AU8" s="217"/>
      <c r="AV8" s="217"/>
      <c r="AW8" s="217"/>
      <c r="AX8" s="7"/>
      <c r="AY8" s="232" t="s">
        <v>165</v>
      </c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4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</row>
    <row r="9" spans="1:149" ht="14.25" customHeight="1">
      <c r="A9" s="6"/>
      <c r="B9" s="2"/>
      <c r="C9" s="2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</row>
    <row r="10" spans="1:149" ht="14.25" customHeight="1">
      <c r="A10" s="6"/>
      <c r="B10" s="2"/>
      <c r="C10" s="2"/>
      <c r="D10" s="222" t="s">
        <v>86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9"/>
      <c r="CD10" s="9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</row>
    <row r="11" spans="1:149" ht="14.25" customHeight="1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2"/>
      <c r="BZ11" s="2"/>
      <c r="CA11" s="2"/>
      <c r="CB11" s="2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</row>
    <row r="12" spans="1:149" ht="12.7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Q12" s="197" t="s">
        <v>83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9" t="s">
        <v>89</v>
      </c>
      <c r="BT12" s="159"/>
      <c r="BU12" s="159"/>
      <c r="BV12" s="159"/>
      <c r="BW12" s="159"/>
      <c r="BX12" s="159"/>
      <c r="BY12" s="159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</row>
    <row r="13" spans="1:149" ht="12.75" customHeight="1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Q13" s="200" t="s">
        <v>84</v>
      </c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</row>
    <row r="14" spans="1:149" ht="12.75" customHeight="1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Q14" s="200" t="s">
        <v>85</v>
      </c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2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</row>
    <row r="15" spans="1:149" ht="12.75" customHeight="1">
      <c r="A15" s="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7"/>
      <c r="Q15" s="203" t="s">
        <v>88</v>
      </c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</row>
    <row r="16" spans="1:149" ht="12.75" customHeight="1">
      <c r="A16" s="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7"/>
      <c r="BZ16" s="17"/>
      <c r="CA16" s="17"/>
      <c r="CB16" s="17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</row>
    <row r="17" spans="1:149" ht="12.75" customHeight="1">
      <c r="A17" s="4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</row>
    <row r="18" spans="1:149" ht="7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09" t="str">
        <f>IF(AY2&lt;&gt;"",AY2,"")</f>
        <v>BORGES</v>
      </c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13"/>
      <c r="AS18" s="13"/>
      <c r="AT18" s="13"/>
      <c r="AU18" s="13"/>
      <c r="AV18" s="292">
        <f>IF(AY3&lt;&gt;"",AY3,"")</f>
        <v>41349</v>
      </c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13"/>
      <c r="BN18" s="13"/>
      <c r="BO18" s="13"/>
      <c r="BP18" s="13"/>
      <c r="BQ18" s="13"/>
      <c r="BR18" s="224">
        <f>IF(BX3&lt;&gt;"",BX3,"")</f>
        <v>0.375</v>
      </c>
      <c r="BS18" s="224"/>
      <c r="BT18" s="224"/>
      <c r="BU18" s="224"/>
      <c r="BV18" s="224"/>
      <c r="BW18" s="224"/>
      <c r="BX18" s="224"/>
      <c r="BY18" s="224"/>
      <c r="BZ18" s="1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</row>
    <row r="19" spans="1:149" ht="7.5" customHeight="1">
      <c r="A19" s="4"/>
      <c r="B19" s="181" t="s">
        <v>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98" t="s">
        <v>5</v>
      </c>
      <c r="AS19" s="298"/>
      <c r="AT19" s="298"/>
      <c r="AU19" s="298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N19" s="181" t="s">
        <v>6</v>
      </c>
      <c r="BO19" s="181"/>
      <c r="BP19" s="181"/>
      <c r="BQ19" s="13"/>
      <c r="BR19" s="224"/>
      <c r="BS19" s="224"/>
      <c r="BT19" s="224"/>
      <c r="BU19" s="224"/>
      <c r="BV19" s="224"/>
      <c r="BW19" s="224"/>
      <c r="BX19" s="224"/>
      <c r="BY19" s="224"/>
      <c r="BZ19" s="1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</row>
    <row r="20" spans="1:149" ht="7.5" customHeight="1">
      <c r="A20" s="4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98"/>
      <c r="AS20" s="298"/>
      <c r="AT20" s="298"/>
      <c r="AU20" s="298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N20" s="181"/>
      <c r="BO20" s="181"/>
      <c r="BP20" s="181"/>
      <c r="BQ20" s="18"/>
      <c r="BR20" s="225"/>
      <c r="BS20" s="225"/>
      <c r="BT20" s="225"/>
      <c r="BU20" s="225"/>
      <c r="BV20" s="225"/>
      <c r="BW20" s="225"/>
      <c r="BX20" s="225"/>
      <c r="BY20" s="225"/>
      <c r="BZ20" s="1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</row>
    <row r="21" spans="1:149" ht="7.5" customHeight="1">
      <c r="A21" s="4"/>
      <c r="B21" s="13"/>
      <c r="C21" s="13"/>
      <c r="D21" s="13"/>
      <c r="E21" s="13"/>
      <c r="F21" s="13"/>
      <c r="G21" s="13"/>
      <c r="H21" s="13"/>
      <c r="I21" s="13"/>
      <c r="J21" s="209" t="str">
        <f>IF(AY4&lt;&gt;"",AY4,"")</f>
        <v>CAMPIONAT PROVINCIAL</v>
      </c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23" t="s">
        <v>7</v>
      </c>
      <c r="AV21" s="223"/>
      <c r="AW21" s="223"/>
      <c r="AX21" s="223"/>
      <c r="AY21" s="223"/>
      <c r="AZ21" s="305">
        <f>IF(AY5&lt;&gt;"",AY5,"")</f>
        <v>1</v>
      </c>
      <c r="BA21" s="305"/>
      <c r="BB21" s="305"/>
      <c r="BC21" s="305"/>
      <c r="BD21" s="305"/>
      <c r="BE21" s="297" t="s">
        <v>8</v>
      </c>
      <c r="BF21" s="297"/>
      <c r="BG21" s="297"/>
      <c r="BH21" s="297"/>
      <c r="BI21" s="297"/>
      <c r="BJ21" s="280">
        <f>IF(BJ5&lt;&gt;"",BJ5,"")</f>
        <v>4</v>
      </c>
      <c r="BK21" s="280"/>
      <c r="BL21" s="280"/>
      <c r="BM21" s="280"/>
      <c r="BN21" s="280"/>
      <c r="BO21" s="223" t="s">
        <v>9</v>
      </c>
      <c r="BP21" s="223"/>
      <c r="BQ21" s="223"/>
      <c r="BR21" s="223"/>
      <c r="BS21" s="223"/>
      <c r="BT21" s="209">
        <f>IF(BU5&lt;&gt;"",BU5,"")</f>
        <v>7</v>
      </c>
      <c r="BU21" s="209"/>
      <c r="BV21" s="209"/>
      <c r="BW21" s="209"/>
      <c r="BX21" s="209"/>
      <c r="BY21" s="209"/>
      <c r="BZ21" s="1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</row>
    <row r="22" spans="1:149" ht="7.5" customHeight="1">
      <c r="A22" s="4"/>
      <c r="B22" s="181" t="s">
        <v>10</v>
      </c>
      <c r="C22" s="181"/>
      <c r="D22" s="181"/>
      <c r="E22" s="181"/>
      <c r="F22" s="181"/>
      <c r="G22" s="181"/>
      <c r="H22" s="181"/>
      <c r="I22" s="181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23"/>
      <c r="AV22" s="223"/>
      <c r="AW22" s="223"/>
      <c r="AX22" s="223"/>
      <c r="AY22" s="223"/>
      <c r="AZ22" s="280"/>
      <c r="BA22" s="280"/>
      <c r="BB22" s="280"/>
      <c r="BC22" s="280"/>
      <c r="BD22" s="280"/>
      <c r="BE22" s="223"/>
      <c r="BF22" s="223"/>
      <c r="BG22" s="223"/>
      <c r="BH22" s="223"/>
      <c r="BI22" s="223"/>
      <c r="BJ22" s="280"/>
      <c r="BK22" s="280"/>
      <c r="BL22" s="280"/>
      <c r="BM22" s="280"/>
      <c r="BN22" s="280"/>
      <c r="BO22" s="223"/>
      <c r="BP22" s="223"/>
      <c r="BQ22" s="223"/>
      <c r="BR22" s="223"/>
      <c r="BS22" s="223"/>
      <c r="BT22" s="209"/>
      <c r="BU22" s="209"/>
      <c r="BV22" s="209"/>
      <c r="BW22" s="209"/>
      <c r="BX22" s="209"/>
      <c r="BY22" s="209"/>
      <c r="BZ22" s="1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</row>
    <row r="23" spans="1:149" ht="7.5" customHeight="1">
      <c r="A23" s="4"/>
      <c r="B23" s="181"/>
      <c r="C23" s="181"/>
      <c r="D23" s="181"/>
      <c r="E23" s="181"/>
      <c r="F23" s="181"/>
      <c r="G23" s="181"/>
      <c r="H23" s="181"/>
      <c r="I23" s="181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23"/>
      <c r="AV23" s="223"/>
      <c r="AW23" s="223"/>
      <c r="AX23" s="223"/>
      <c r="AY23" s="223"/>
      <c r="AZ23" s="281"/>
      <c r="BA23" s="281"/>
      <c r="BB23" s="281"/>
      <c r="BC23" s="281"/>
      <c r="BD23" s="281"/>
      <c r="BE23" s="223"/>
      <c r="BF23" s="223"/>
      <c r="BG23" s="223"/>
      <c r="BH23" s="223"/>
      <c r="BI23" s="223"/>
      <c r="BJ23" s="281"/>
      <c r="BK23" s="281"/>
      <c r="BL23" s="281"/>
      <c r="BM23" s="281"/>
      <c r="BN23" s="282"/>
      <c r="BO23" s="223"/>
      <c r="BP23" s="223"/>
      <c r="BQ23" s="223"/>
      <c r="BR23" s="223"/>
      <c r="BS23" s="223"/>
      <c r="BT23" s="210"/>
      <c r="BU23" s="210"/>
      <c r="BV23" s="210"/>
      <c r="BW23" s="210"/>
      <c r="BX23" s="210"/>
      <c r="BY23" s="210"/>
      <c r="BZ23" s="1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</row>
    <row r="24" spans="1:149" ht="7.5" customHeight="1">
      <c r="A24" s="4"/>
      <c r="B24" s="13"/>
      <c r="C24" s="13"/>
      <c r="D24" s="13"/>
      <c r="E24" s="13"/>
      <c r="F24" s="13"/>
      <c r="G24" s="13"/>
      <c r="H24" s="13"/>
      <c r="I24" s="209" t="str">
        <f>IF(AY6&lt;&gt;"",AY6,"")</f>
        <v>ALEVINS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13"/>
      <c r="AH24" s="13"/>
      <c r="AI24" s="13"/>
      <c r="AJ24" s="13"/>
      <c r="AK24" s="13"/>
      <c r="AL24" s="13"/>
      <c r="AM24" s="13"/>
      <c r="AN24" s="13"/>
      <c r="AO24" s="13"/>
      <c r="AP24" s="280" t="str">
        <f>IF(AY7&lt;&gt;"",AY7,"")</f>
        <v>CENTRE ENTREN. BORGES</v>
      </c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19"/>
      <c r="BO24" s="19"/>
      <c r="BP24" s="13"/>
      <c r="BQ24" s="13"/>
      <c r="BR24" s="13"/>
      <c r="BS24" s="282" t="str">
        <f>IF(AY8&lt;&gt;"",AY8,"")</f>
        <v>13/14</v>
      </c>
      <c r="BT24" s="282"/>
      <c r="BU24" s="282"/>
      <c r="BV24" s="282"/>
      <c r="BW24" s="282"/>
      <c r="BX24" s="282"/>
      <c r="BY24" s="282"/>
      <c r="BZ24" s="1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</row>
    <row r="25" spans="1:149" ht="7.5" customHeight="1">
      <c r="B25" s="181" t="s">
        <v>0</v>
      </c>
      <c r="C25" s="181"/>
      <c r="D25" s="181"/>
      <c r="E25" s="181"/>
      <c r="F25" s="181"/>
      <c r="G25" s="181"/>
      <c r="H25" s="181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13"/>
      <c r="AH25" s="181" t="s">
        <v>1</v>
      </c>
      <c r="AI25" s="181"/>
      <c r="AJ25" s="181"/>
      <c r="AK25" s="181"/>
      <c r="AL25" s="181"/>
      <c r="AM25" s="181"/>
      <c r="AN25" s="181"/>
      <c r="AO25" s="181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98" t="s">
        <v>11</v>
      </c>
      <c r="BO25" s="298"/>
      <c r="BP25" s="298"/>
      <c r="BQ25" s="298"/>
      <c r="BR25" s="298"/>
      <c r="BS25" s="282"/>
      <c r="BT25" s="282"/>
      <c r="BU25" s="282"/>
      <c r="BV25" s="282"/>
      <c r="BW25" s="282"/>
      <c r="BX25" s="282"/>
      <c r="BY25" s="282"/>
      <c r="BZ25" s="18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</row>
    <row r="26" spans="1:149" ht="7.5" customHeight="1">
      <c r="B26" s="181"/>
      <c r="C26" s="181"/>
      <c r="D26" s="181"/>
      <c r="E26" s="181"/>
      <c r="F26" s="181"/>
      <c r="G26" s="181"/>
      <c r="H26" s="181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18"/>
      <c r="AH26" s="181"/>
      <c r="AI26" s="181"/>
      <c r="AJ26" s="181"/>
      <c r="AK26" s="181"/>
      <c r="AL26" s="181"/>
      <c r="AM26" s="181"/>
      <c r="AN26" s="181"/>
      <c r="AO26" s="1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  <c r="BJ26" s="281"/>
      <c r="BK26" s="281"/>
      <c r="BL26" s="281"/>
      <c r="BM26" s="281"/>
      <c r="BN26" s="298"/>
      <c r="BO26" s="298"/>
      <c r="BP26" s="298"/>
      <c r="BQ26" s="298"/>
      <c r="BR26" s="298"/>
      <c r="BS26" s="281"/>
      <c r="BT26" s="281"/>
      <c r="BU26" s="281"/>
      <c r="BV26" s="281"/>
      <c r="BW26" s="281"/>
      <c r="BX26" s="281"/>
      <c r="BY26" s="281"/>
      <c r="BZ26" s="18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</row>
    <row r="27" spans="1:149" ht="7.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</row>
    <row r="28" spans="1:149" ht="7.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7"/>
      <c r="CB28" s="17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</row>
    <row r="29" spans="1:149" ht="7.5" customHeight="1">
      <c r="A29" s="20"/>
      <c r="B29" s="309">
        <v>1</v>
      </c>
      <c r="C29" s="310"/>
      <c r="D29" s="175" t="str">
        <f>IF(D3&lt;&gt;"",D3,"")</f>
        <v>Pol Claret</v>
      </c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6"/>
      <c r="V29" s="175" t="str">
        <f>IF(V3&lt;&gt;"",V3,"")</f>
        <v>CTT Borges</v>
      </c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6"/>
      <c r="AN29" s="309">
        <v>4</v>
      </c>
      <c r="AO29" s="310"/>
      <c r="AP29" s="299" t="str">
        <f>IF(D6&lt;&gt;"",D6,"")</f>
        <v/>
      </c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300"/>
      <c r="BH29" s="175" t="str">
        <f>IF(V6&lt;&gt;"",V6,"")</f>
        <v/>
      </c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6"/>
      <c r="BZ29" s="1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</row>
    <row r="30" spans="1:149" ht="7.5" customHeight="1">
      <c r="A30" s="20"/>
      <c r="B30" s="311"/>
      <c r="C30" s="312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8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8"/>
      <c r="AN30" s="311"/>
      <c r="AO30" s="312"/>
      <c r="AP30" s="301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302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8"/>
      <c r="BZ30" s="1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</row>
    <row r="31" spans="1:149" ht="7.5" customHeight="1">
      <c r="A31" s="20"/>
      <c r="B31" s="313"/>
      <c r="C31" s="314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80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80"/>
      <c r="AN31" s="313"/>
      <c r="AO31" s="314"/>
      <c r="AP31" s="303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304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80"/>
      <c r="BZ31" s="1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</row>
    <row r="32" spans="1:149" ht="7.5" customHeight="1">
      <c r="A32" s="20"/>
      <c r="B32" s="309">
        <v>2</v>
      </c>
      <c r="C32" s="310"/>
      <c r="D32" s="175" t="str">
        <f>IF(D4&lt;&gt;"",D4,"")</f>
        <v>Bernat Capdevila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6"/>
      <c r="V32" s="175" t="str">
        <f>IF(V4&lt;&gt;"",V4,"")</f>
        <v>CTT Borges</v>
      </c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6"/>
      <c r="AN32" s="309">
        <v>5</v>
      </c>
      <c r="AO32" s="310"/>
      <c r="AP32" s="299" t="str">
        <f>IF(D7&lt;&gt;"",D7,"")</f>
        <v/>
      </c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300"/>
      <c r="BH32" s="175" t="str">
        <f>IF(V7&lt;&gt;"",V7,"")</f>
        <v/>
      </c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6"/>
      <c r="BZ32" s="1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</row>
    <row r="33" spans="1:149" ht="7.5" customHeight="1">
      <c r="A33" s="20"/>
      <c r="B33" s="311"/>
      <c r="C33" s="312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8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8"/>
      <c r="AN33" s="311"/>
      <c r="AO33" s="312"/>
      <c r="AP33" s="301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302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8"/>
      <c r="BZ33" s="1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</row>
    <row r="34" spans="1:149" ht="7.5" customHeight="1">
      <c r="A34" s="20"/>
      <c r="B34" s="313"/>
      <c r="C34" s="314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80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  <c r="AN34" s="313"/>
      <c r="AO34" s="314"/>
      <c r="AP34" s="303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304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80"/>
      <c r="BZ34" s="1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</row>
    <row r="35" spans="1:149" ht="7.5" customHeight="1">
      <c r="A35" s="20"/>
      <c r="B35" s="309">
        <v>3</v>
      </c>
      <c r="C35" s="310"/>
      <c r="D35" s="175" t="str">
        <f>IF(D5&lt;&gt;"",D5,"")</f>
        <v>Guillem Arbiol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6"/>
      <c r="V35" s="175" t="str">
        <f>IF(V5&lt;&gt;"",V5,"")</f>
        <v>CTT Lleida</v>
      </c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6"/>
      <c r="AN35" s="309">
        <v>6</v>
      </c>
      <c r="AO35" s="310"/>
      <c r="AP35" s="299" t="str">
        <f>IF(D8&lt;&gt;"",D8,"")</f>
        <v/>
      </c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300"/>
      <c r="BH35" s="175" t="str">
        <f>IF(V8&lt;&gt;"",V8,"")</f>
        <v/>
      </c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6"/>
      <c r="BZ35" s="1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</row>
    <row r="36" spans="1:149" ht="7.5" customHeight="1">
      <c r="A36" s="20"/>
      <c r="B36" s="311"/>
      <c r="C36" s="312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8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8"/>
      <c r="AN36" s="311"/>
      <c r="AO36" s="312"/>
      <c r="AP36" s="301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302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8"/>
      <c r="BZ36" s="1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</row>
    <row r="37" spans="1:149" ht="7.5" customHeight="1">
      <c r="A37" s="20"/>
      <c r="B37" s="313"/>
      <c r="C37" s="314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80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80"/>
      <c r="AN37" s="313"/>
      <c r="AO37" s="314"/>
      <c r="AP37" s="303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304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80"/>
      <c r="BZ37" s="1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</row>
    <row r="38" spans="1:149" ht="7.5" customHeight="1">
      <c r="A38" s="20"/>
      <c r="AN38" s="18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</row>
    <row r="39" spans="1:149" ht="7.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</row>
    <row r="40" spans="1:149" ht="7.5" customHeight="1">
      <c r="B40" s="323" t="s">
        <v>42</v>
      </c>
      <c r="C40" s="324"/>
      <c r="D40" s="329"/>
      <c r="E40" s="323" t="s">
        <v>43</v>
      </c>
      <c r="F40" s="324"/>
      <c r="G40" s="329"/>
      <c r="H40" s="323" t="s">
        <v>44</v>
      </c>
      <c r="I40" s="324"/>
      <c r="J40" s="329"/>
      <c r="K40" s="323" t="s">
        <v>45</v>
      </c>
      <c r="L40" s="324"/>
      <c r="M40" s="324"/>
      <c r="N40" s="346" t="s">
        <v>53</v>
      </c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8"/>
      <c r="AF40" s="284" t="s">
        <v>12</v>
      </c>
      <c r="AG40" s="284"/>
      <c r="AH40" s="284"/>
      <c r="AI40" s="284"/>
      <c r="AJ40" s="284"/>
      <c r="AK40" s="293" t="s">
        <v>13</v>
      </c>
      <c r="AL40" s="293"/>
      <c r="AM40" s="293"/>
      <c r="AN40" s="293"/>
      <c r="AO40" s="293"/>
      <c r="AP40" s="293" t="s">
        <v>14</v>
      </c>
      <c r="AQ40" s="293"/>
      <c r="AR40" s="293"/>
      <c r="AS40" s="293"/>
      <c r="AT40" s="293"/>
      <c r="AU40" s="293" t="s">
        <v>15</v>
      </c>
      <c r="AV40" s="293"/>
      <c r="AW40" s="293"/>
      <c r="AX40" s="293"/>
      <c r="AY40" s="293"/>
      <c r="AZ40" s="293" t="s">
        <v>16</v>
      </c>
      <c r="BA40" s="293"/>
      <c r="BB40" s="293"/>
      <c r="BC40" s="293"/>
      <c r="BD40" s="293"/>
      <c r="BE40" s="283" t="s">
        <v>17</v>
      </c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5"/>
      <c r="BU40" s="283" t="s">
        <v>18</v>
      </c>
      <c r="BV40" s="284"/>
      <c r="BW40" s="284"/>
      <c r="BX40" s="284"/>
      <c r="BY40" s="285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</row>
    <row r="41" spans="1:149" ht="7.5" customHeight="1">
      <c r="B41" s="325"/>
      <c r="C41" s="326"/>
      <c r="D41" s="330"/>
      <c r="E41" s="325"/>
      <c r="F41" s="326"/>
      <c r="G41" s="330"/>
      <c r="H41" s="325"/>
      <c r="I41" s="326"/>
      <c r="J41" s="330"/>
      <c r="K41" s="325"/>
      <c r="L41" s="326"/>
      <c r="M41" s="326"/>
      <c r="N41" s="317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9"/>
      <c r="AF41" s="287"/>
      <c r="AG41" s="287"/>
      <c r="AH41" s="287"/>
      <c r="AI41" s="287"/>
      <c r="AJ41" s="287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86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287"/>
      <c r="BT41" s="288"/>
      <c r="BU41" s="286"/>
      <c r="BV41" s="287"/>
      <c r="BW41" s="287"/>
      <c r="BX41" s="287"/>
      <c r="BY41" s="288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</row>
    <row r="42" spans="1:149" ht="7.5" customHeight="1">
      <c r="B42" s="327"/>
      <c r="C42" s="328"/>
      <c r="D42" s="331"/>
      <c r="E42" s="327"/>
      <c r="F42" s="328"/>
      <c r="G42" s="331"/>
      <c r="H42" s="327"/>
      <c r="I42" s="328"/>
      <c r="J42" s="331"/>
      <c r="K42" s="327"/>
      <c r="L42" s="328"/>
      <c r="M42" s="328"/>
      <c r="N42" s="317" t="s">
        <v>54</v>
      </c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9"/>
      <c r="AF42" s="287" t="s">
        <v>19</v>
      </c>
      <c r="AG42" s="287"/>
      <c r="AH42" s="287"/>
      <c r="AI42" s="287"/>
      <c r="AJ42" s="295"/>
      <c r="AK42" s="287" t="s">
        <v>19</v>
      </c>
      <c r="AL42" s="287"/>
      <c r="AM42" s="287"/>
      <c r="AN42" s="287"/>
      <c r="AO42" s="295"/>
      <c r="AP42" s="287" t="s">
        <v>19</v>
      </c>
      <c r="AQ42" s="287"/>
      <c r="AR42" s="287"/>
      <c r="AS42" s="287"/>
      <c r="AT42" s="295"/>
      <c r="AU42" s="287" t="s">
        <v>19</v>
      </c>
      <c r="AV42" s="287"/>
      <c r="AW42" s="287"/>
      <c r="AX42" s="287"/>
      <c r="AY42" s="295"/>
      <c r="AZ42" s="287" t="s">
        <v>19</v>
      </c>
      <c r="BA42" s="287"/>
      <c r="BB42" s="287"/>
      <c r="BC42" s="287"/>
      <c r="BD42" s="295"/>
      <c r="BE42" s="286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7"/>
      <c r="BQ42" s="287"/>
      <c r="BR42" s="287"/>
      <c r="BS42" s="287"/>
      <c r="BT42" s="288"/>
      <c r="BU42" s="286"/>
      <c r="BV42" s="287"/>
      <c r="BW42" s="287"/>
      <c r="BX42" s="287"/>
      <c r="BY42" s="288"/>
      <c r="BZ42" s="157" t="s">
        <v>87</v>
      </c>
      <c r="CA42" s="158"/>
      <c r="CB42" s="158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</row>
    <row r="43" spans="1:149" ht="7.5" customHeight="1">
      <c r="B43" s="315" t="s">
        <v>20</v>
      </c>
      <c r="C43" s="316"/>
      <c r="D43" s="316"/>
      <c r="E43" s="315" t="s">
        <v>20</v>
      </c>
      <c r="F43" s="316"/>
      <c r="G43" s="316"/>
      <c r="H43" s="315" t="s">
        <v>20</v>
      </c>
      <c r="I43" s="316"/>
      <c r="J43" s="316"/>
      <c r="K43" s="315" t="s">
        <v>20</v>
      </c>
      <c r="L43" s="316"/>
      <c r="M43" s="316"/>
      <c r="N43" s="320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2"/>
      <c r="AF43" s="290"/>
      <c r="AG43" s="290"/>
      <c r="AH43" s="290"/>
      <c r="AI43" s="290"/>
      <c r="AJ43" s="296"/>
      <c r="AK43" s="290"/>
      <c r="AL43" s="290"/>
      <c r="AM43" s="290"/>
      <c r="AN43" s="290"/>
      <c r="AO43" s="296"/>
      <c r="AP43" s="290"/>
      <c r="AQ43" s="290"/>
      <c r="AR43" s="290"/>
      <c r="AS43" s="290"/>
      <c r="AT43" s="296"/>
      <c r="AU43" s="290"/>
      <c r="AV43" s="290"/>
      <c r="AW43" s="290"/>
      <c r="AX43" s="290"/>
      <c r="AY43" s="296"/>
      <c r="AZ43" s="290"/>
      <c r="BA43" s="290"/>
      <c r="BB43" s="290"/>
      <c r="BC43" s="290"/>
      <c r="BD43" s="296"/>
      <c r="BE43" s="289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1"/>
      <c r="BU43" s="289"/>
      <c r="BV43" s="290"/>
      <c r="BW43" s="290"/>
      <c r="BX43" s="290"/>
      <c r="BY43" s="291"/>
      <c r="BZ43" s="157"/>
      <c r="CA43" s="158"/>
      <c r="CB43" s="158"/>
      <c r="CC43" s="3"/>
      <c r="CD43" s="21">
        <v>1</v>
      </c>
      <c r="CE43" s="21">
        <v>2</v>
      </c>
      <c r="CF43" s="21">
        <v>3</v>
      </c>
      <c r="CG43" s="21">
        <v>4</v>
      </c>
      <c r="CH43" s="21">
        <v>5</v>
      </c>
      <c r="CI43" s="21">
        <v>6</v>
      </c>
      <c r="CJ43" s="3"/>
      <c r="CK43" s="3"/>
      <c r="CL43" s="3"/>
      <c r="CM43" s="3"/>
      <c r="CN43" s="3"/>
      <c r="CO43" s="3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</row>
    <row r="44" spans="1:149" ht="7.5" customHeight="1"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</row>
    <row r="45" spans="1:149" ht="7.5" customHeight="1">
      <c r="B45" s="373" t="s">
        <v>21</v>
      </c>
      <c r="C45" s="374"/>
      <c r="D45" s="375"/>
      <c r="E45" s="373" t="s">
        <v>22</v>
      </c>
      <c r="F45" s="374"/>
      <c r="G45" s="375"/>
      <c r="H45" s="373" t="s">
        <v>23</v>
      </c>
      <c r="I45" s="374"/>
      <c r="J45" s="375"/>
      <c r="K45" s="373" t="s">
        <v>24</v>
      </c>
      <c r="L45" s="374"/>
      <c r="M45" s="375"/>
      <c r="N45" s="343" t="str">
        <f>IF(B2=6,D5,IF(B2=5,D3,IF(B2=4,D4,IF(B2=3,D3,""))))</f>
        <v>Pol Claret</v>
      </c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5"/>
      <c r="AF45" s="252" t="s">
        <v>2</v>
      </c>
      <c r="AG45" s="211"/>
      <c r="AH45" s="211"/>
      <c r="AI45" s="211"/>
      <c r="AJ45" s="211"/>
      <c r="AK45" s="211" t="s">
        <v>2</v>
      </c>
      <c r="AL45" s="211"/>
      <c r="AM45" s="211"/>
      <c r="AN45" s="211"/>
      <c r="AO45" s="211"/>
      <c r="AP45" s="211" t="s">
        <v>2</v>
      </c>
      <c r="AQ45" s="211"/>
      <c r="AR45" s="211"/>
      <c r="AS45" s="211"/>
      <c r="AT45" s="211"/>
      <c r="AU45" s="211" t="s">
        <v>2</v>
      </c>
      <c r="AV45" s="211"/>
      <c r="AW45" s="211"/>
      <c r="AX45" s="211"/>
      <c r="AY45" s="211"/>
      <c r="AZ45" s="211" t="s">
        <v>2</v>
      </c>
      <c r="BA45" s="211"/>
      <c r="BB45" s="211"/>
      <c r="BC45" s="211"/>
      <c r="BD45" s="211"/>
      <c r="BE45" s="246" t="str">
        <f>IF(BZ45=""," ",IF(LEFT(BZ45,1)="3",N45,N47))</f>
        <v xml:space="preserve"> </v>
      </c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8"/>
      <c r="BU45" s="191" t="str">
        <f>IF(BZ45="","",VLOOKUP(BZ45,result,2,FALSE))</f>
        <v/>
      </c>
      <c r="BV45" s="192"/>
      <c r="BW45" s="192"/>
      <c r="BX45" s="192"/>
      <c r="BY45" s="193"/>
      <c r="BZ45" s="332"/>
      <c r="CA45" s="333"/>
      <c r="CC45" s="3"/>
      <c r="CD45" s="22">
        <f>IF(BE45=D29,1,0)</f>
        <v>0</v>
      </c>
      <c r="CE45" s="22">
        <f>IF(BE45=D32,1,0)</f>
        <v>0</v>
      </c>
      <c r="CF45" s="22">
        <f>IF(BE45=D35,1,0)</f>
        <v>0</v>
      </c>
      <c r="CG45" s="22">
        <f>IF(BE45=AP29,1,0)</f>
        <v>0</v>
      </c>
      <c r="CH45" s="22">
        <f>IF(BE45=AP32,1,0)</f>
        <v>0</v>
      </c>
      <c r="CI45" s="22">
        <f>IF(BE45=AP35,1,0)</f>
        <v>0</v>
      </c>
      <c r="CJ45" s="23" t="s">
        <v>63</v>
      </c>
      <c r="CK45" s="24" t="s">
        <v>64</v>
      </c>
      <c r="CL45" s="23" t="s">
        <v>65</v>
      </c>
      <c r="CM45" s="3"/>
      <c r="CN45" s="3"/>
      <c r="CO45" s="3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</row>
    <row r="46" spans="1:149" ht="7.5" customHeight="1">
      <c r="B46" s="172"/>
      <c r="C46" s="173"/>
      <c r="D46" s="174"/>
      <c r="E46" s="172"/>
      <c r="F46" s="173"/>
      <c r="G46" s="174"/>
      <c r="H46" s="172"/>
      <c r="I46" s="173"/>
      <c r="J46" s="174"/>
      <c r="K46" s="172"/>
      <c r="L46" s="173"/>
      <c r="M46" s="174"/>
      <c r="N46" s="249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1"/>
      <c r="AF46" s="213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240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2"/>
      <c r="BU46" s="185"/>
      <c r="BV46" s="186"/>
      <c r="BW46" s="186"/>
      <c r="BX46" s="186"/>
      <c r="BY46" s="187"/>
      <c r="BZ46" s="332"/>
      <c r="CA46" s="333"/>
      <c r="CC46" s="3"/>
      <c r="CD46" s="25">
        <f>IF(CD47=D29,1,0)</f>
        <v>0</v>
      </c>
      <c r="CE46" s="25">
        <f>IF(CD47=D32,1,0)</f>
        <v>0</v>
      </c>
      <c r="CF46" s="25">
        <f>IF(CD47=D35,1,0)</f>
        <v>0</v>
      </c>
      <c r="CG46" s="25">
        <f>IF(CD47=AP29,1,0)</f>
        <v>0</v>
      </c>
      <c r="CH46" s="25">
        <f>IF(CD47=AP32,1,0)</f>
        <v>0</v>
      </c>
      <c r="CI46" s="25">
        <f>IF(CD47=AP35,1,0)</f>
        <v>0</v>
      </c>
      <c r="CJ46" s="23" t="s">
        <v>66</v>
      </c>
      <c r="CK46" s="24" t="s">
        <v>67</v>
      </c>
      <c r="CL46" s="23" t="s">
        <v>65</v>
      </c>
      <c r="CM46" s="3"/>
      <c r="CN46" s="3"/>
      <c r="CO46" s="3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</row>
    <row r="47" spans="1:149" ht="7.5" customHeight="1">
      <c r="A47" s="235" t="s">
        <v>55</v>
      </c>
      <c r="B47" s="163" t="s">
        <v>47</v>
      </c>
      <c r="C47" s="164"/>
      <c r="D47" s="165"/>
      <c r="E47" s="163" t="s">
        <v>48</v>
      </c>
      <c r="F47" s="164"/>
      <c r="G47" s="165"/>
      <c r="H47" s="163" t="s">
        <v>49</v>
      </c>
      <c r="I47" s="164"/>
      <c r="J47" s="165"/>
      <c r="K47" s="163" t="s">
        <v>50</v>
      </c>
      <c r="L47" s="164"/>
      <c r="M47" s="165"/>
      <c r="N47" s="253" t="str">
        <f>IF(B2=6,D7,IF(B2=5,D6,IF(B2=4,D5,IF(B2=3,D5,""))))</f>
        <v>Guillem Arbiol</v>
      </c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5"/>
      <c r="AF47" s="213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240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2"/>
      <c r="BU47" s="185"/>
      <c r="BV47" s="186"/>
      <c r="BW47" s="186"/>
      <c r="BX47" s="186"/>
      <c r="BY47" s="187"/>
      <c r="BZ47" s="332"/>
      <c r="CA47" s="333"/>
      <c r="CC47" s="3"/>
      <c r="CD47" s="26" t="str">
        <f>IF(BZ45=""," ",IF(LEFT(BZ45,1)="3",N47,N45))</f>
        <v xml:space="preserve"> </v>
      </c>
      <c r="CE47" s="27"/>
      <c r="CF47" s="27"/>
      <c r="CG47" s="27"/>
      <c r="CH47" s="28"/>
      <c r="CI47" s="28"/>
      <c r="CJ47" s="24" t="s">
        <v>68</v>
      </c>
      <c r="CK47" s="24" t="s">
        <v>69</v>
      </c>
      <c r="CL47" s="23" t="s">
        <v>65</v>
      </c>
      <c r="CM47" s="3"/>
      <c r="CN47" s="3"/>
      <c r="CO47" s="3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</row>
    <row r="48" spans="1:149" ht="7.5" customHeight="1">
      <c r="A48" s="236"/>
      <c r="B48" s="169"/>
      <c r="C48" s="170"/>
      <c r="D48" s="171"/>
      <c r="E48" s="169"/>
      <c r="F48" s="170"/>
      <c r="G48" s="171"/>
      <c r="H48" s="169"/>
      <c r="I48" s="170"/>
      <c r="J48" s="171"/>
      <c r="K48" s="169"/>
      <c r="L48" s="170"/>
      <c r="M48" s="171"/>
      <c r="N48" s="256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8"/>
      <c r="AF48" s="213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243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5"/>
      <c r="BU48" s="185"/>
      <c r="BV48" s="186"/>
      <c r="BW48" s="186"/>
      <c r="BX48" s="186"/>
      <c r="BY48" s="187"/>
      <c r="BZ48" s="332"/>
      <c r="CA48" s="333"/>
      <c r="CC48" s="3"/>
      <c r="CD48" s="28"/>
      <c r="CE48" s="28"/>
      <c r="CF48" s="28"/>
      <c r="CG48" s="28"/>
      <c r="CH48" s="28"/>
      <c r="CI48" s="28"/>
      <c r="CJ48" s="24" t="s">
        <v>71</v>
      </c>
      <c r="CK48" s="24" t="s">
        <v>70</v>
      </c>
      <c r="CL48" s="23" t="s">
        <v>65</v>
      </c>
      <c r="CM48" s="3"/>
      <c r="CN48" s="3"/>
      <c r="CO48" s="3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</row>
    <row r="49" spans="1:149" ht="7.5" customHeight="1">
      <c r="B49" s="172" t="s">
        <v>25</v>
      </c>
      <c r="C49" s="173"/>
      <c r="D49" s="174"/>
      <c r="E49" s="172" t="s">
        <v>23</v>
      </c>
      <c r="F49" s="173"/>
      <c r="G49" s="174"/>
      <c r="H49" s="172" t="s">
        <v>22</v>
      </c>
      <c r="I49" s="173"/>
      <c r="J49" s="174"/>
      <c r="K49" s="172" t="s">
        <v>23</v>
      </c>
      <c r="L49" s="173"/>
      <c r="M49" s="174"/>
      <c r="N49" s="335" t="str">
        <f>IF(B2=6,D4,IF(B2=5,D4,IF(B2=4,D3,IF(B2=3,D4,""))))</f>
        <v>Bernat Capdevila</v>
      </c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7"/>
      <c r="AF49" s="212" t="s">
        <v>2</v>
      </c>
      <c r="AG49" s="194"/>
      <c r="AH49" s="194"/>
      <c r="AI49" s="194"/>
      <c r="AJ49" s="194"/>
      <c r="AK49" s="194" t="s">
        <v>2</v>
      </c>
      <c r="AL49" s="194"/>
      <c r="AM49" s="194"/>
      <c r="AN49" s="194"/>
      <c r="AO49" s="194"/>
      <c r="AP49" s="194" t="s">
        <v>2</v>
      </c>
      <c r="AQ49" s="194"/>
      <c r="AR49" s="194"/>
      <c r="AS49" s="194"/>
      <c r="AT49" s="194"/>
      <c r="AU49" s="194" t="s">
        <v>2</v>
      </c>
      <c r="AV49" s="194"/>
      <c r="AW49" s="194"/>
      <c r="AX49" s="194"/>
      <c r="AY49" s="194"/>
      <c r="AZ49" s="194" t="s">
        <v>2</v>
      </c>
      <c r="BA49" s="194"/>
      <c r="BB49" s="194"/>
      <c r="BC49" s="194"/>
      <c r="BD49" s="194"/>
      <c r="BE49" s="237" t="str">
        <f>IF(BZ49=""," ",IF(LEFT(BZ49,1)="3",N49,N51))</f>
        <v xml:space="preserve"> </v>
      </c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9"/>
      <c r="BU49" s="182" t="str">
        <f>IF(BZ49="","",VLOOKUP(BZ49,result,2,FALSE))</f>
        <v/>
      </c>
      <c r="BV49" s="183"/>
      <c r="BW49" s="183"/>
      <c r="BX49" s="183"/>
      <c r="BY49" s="184"/>
      <c r="BZ49" s="332"/>
      <c r="CA49" s="333"/>
      <c r="CC49" s="3"/>
      <c r="CD49" s="22">
        <f>IF(BE49=D29,1,0)</f>
        <v>0</v>
      </c>
      <c r="CE49" s="22">
        <f>IF(BE49=D32,1,0)</f>
        <v>0</v>
      </c>
      <c r="CF49" s="22">
        <f>IF(BE49=D35,1,0)</f>
        <v>0</v>
      </c>
      <c r="CG49" s="22">
        <f>IF(BE49=AP29,1,0)</f>
        <v>0</v>
      </c>
      <c r="CH49" s="22">
        <f>IF(BE49=AP32,1,0)</f>
        <v>0</v>
      </c>
      <c r="CI49" s="22">
        <f>IF(BE49=AP35,1,0)</f>
        <v>0</v>
      </c>
      <c r="CJ49" s="23" t="s">
        <v>72</v>
      </c>
      <c r="CK49" s="23" t="s">
        <v>73</v>
      </c>
      <c r="CL49" s="23" t="s">
        <v>74</v>
      </c>
      <c r="CM49" s="3"/>
      <c r="CN49" s="3"/>
      <c r="CO49" s="3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</row>
    <row r="50" spans="1:149" ht="7.5" customHeight="1">
      <c r="B50" s="172"/>
      <c r="C50" s="173"/>
      <c r="D50" s="174"/>
      <c r="E50" s="172"/>
      <c r="F50" s="173"/>
      <c r="G50" s="174"/>
      <c r="H50" s="172"/>
      <c r="I50" s="173"/>
      <c r="J50" s="174"/>
      <c r="K50" s="172"/>
      <c r="L50" s="173"/>
      <c r="M50" s="174"/>
      <c r="N50" s="249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1"/>
      <c r="AF50" s="213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240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2"/>
      <c r="BU50" s="185"/>
      <c r="BV50" s="186"/>
      <c r="BW50" s="186"/>
      <c r="BX50" s="186"/>
      <c r="BY50" s="187"/>
      <c r="BZ50" s="332"/>
      <c r="CA50" s="333"/>
      <c r="CC50" s="3"/>
      <c r="CD50" s="25">
        <f>IF(CD51=D29,1,0)</f>
        <v>0</v>
      </c>
      <c r="CE50" s="25">
        <f>IF(CD51=D32,1,0)</f>
        <v>0</v>
      </c>
      <c r="CF50" s="25">
        <f>IF(CD51=D35,1,0)</f>
        <v>0</v>
      </c>
      <c r="CG50" s="25">
        <f>IF(CD51=AP29,1,0)</f>
        <v>0</v>
      </c>
      <c r="CH50" s="25">
        <f>IF(CD51=AP32,1,0)</f>
        <v>0</v>
      </c>
      <c r="CI50" s="25">
        <f>IF(CD51=AP35,1,0)</f>
        <v>0</v>
      </c>
      <c r="CJ50" s="24" t="s">
        <v>75</v>
      </c>
      <c r="CK50" s="24" t="s">
        <v>76</v>
      </c>
      <c r="CL50" s="23" t="s">
        <v>74</v>
      </c>
      <c r="CM50" s="3"/>
      <c r="CN50" s="3"/>
      <c r="CO50" s="3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</row>
    <row r="51" spans="1:149" ht="7.5" customHeight="1">
      <c r="A51" s="235" t="s">
        <v>55</v>
      </c>
      <c r="B51" s="163" t="s">
        <v>48</v>
      </c>
      <c r="C51" s="164"/>
      <c r="D51" s="165"/>
      <c r="E51" s="163" t="s">
        <v>49</v>
      </c>
      <c r="F51" s="164"/>
      <c r="G51" s="165"/>
      <c r="H51" s="163" t="s">
        <v>50</v>
      </c>
      <c r="I51" s="164"/>
      <c r="J51" s="165"/>
      <c r="K51" s="163" t="s">
        <v>49</v>
      </c>
      <c r="L51" s="164"/>
      <c r="M51" s="165"/>
      <c r="N51" s="253" t="str">
        <f>IF(B2=6,D8,IF(B2=5,D5,IF(B2=4,D6,IF(B2=3,D5,""))))</f>
        <v>Guillem Arbiol</v>
      </c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5"/>
      <c r="AF51" s="213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240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2"/>
      <c r="BU51" s="185"/>
      <c r="BV51" s="186"/>
      <c r="BW51" s="186"/>
      <c r="BX51" s="186"/>
      <c r="BY51" s="187"/>
      <c r="BZ51" s="332"/>
      <c r="CA51" s="333"/>
      <c r="CC51" s="3"/>
      <c r="CD51" s="26" t="str">
        <f>IF(BZ49=""," ",IF(LEFT(BZ49,1)="3",N51,N49))</f>
        <v xml:space="preserve"> </v>
      </c>
      <c r="CE51" s="27"/>
      <c r="CF51" s="27"/>
      <c r="CG51" s="27"/>
      <c r="CH51" s="28"/>
      <c r="CI51" s="28"/>
      <c r="CJ51" s="24" t="s">
        <v>77</v>
      </c>
      <c r="CK51" s="24" t="s">
        <v>78</v>
      </c>
      <c r="CL51" s="23" t="s">
        <v>74</v>
      </c>
      <c r="CM51" s="3"/>
      <c r="CN51" s="3"/>
      <c r="CO51" s="3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</row>
    <row r="52" spans="1:149" ht="7.5" customHeight="1">
      <c r="A52" s="236"/>
      <c r="B52" s="169"/>
      <c r="C52" s="170"/>
      <c r="D52" s="171"/>
      <c r="E52" s="169"/>
      <c r="F52" s="170"/>
      <c r="G52" s="171"/>
      <c r="H52" s="169"/>
      <c r="I52" s="170"/>
      <c r="J52" s="171"/>
      <c r="K52" s="169"/>
      <c r="L52" s="170"/>
      <c r="M52" s="171"/>
      <c r="N52" s="256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8"/>
      <c r="AF52" s="214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243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5"/>
      <c r="BU52" s="188"/>
      <c r="BV52" s="189"/>
      <c r="BW52" s="189"/>
      <c r="BX52" s="189"/>
      <c r="BY52" s="190"/>
      <c r="BZ52" s="332"/>
      <c r="CA52" s="333"/>
      <c r="CC52" s="3"/>
      <c r="CD52" s="28"/>
      <c r="CE52" s="28"/>
      <c r="CF52" s="28"/>
      <c r="CG52" s="28"/>
      <c r="CH52" s="28"/>
      <c r="CI52" s="28"/>
      <c r="CJ52" s="24" t="s">
        <v>79</v>
      </c>
      <c r="CK52" s="24" t="s">
        <v>80</v>
      </c>
      <c r="CL52" s="23" t="s">
        <v>74</v>
      </c>
      <c r="CM52" s="3"/>
      <c r="CN52" s="3"/>
      <c r="CO52" s="3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</row>
    <row r="53" spans="1:149" ht="7.5" customHeight="1">
      <c r="B53" s="172" t="s">
        <v>22</v>
      </c>
      <c r="C53" s="173"/>
      <c r="D53" s="174"/>
      <c r="E53" s="172" t="s">
        <v>26</v>
      </c>
      <c r="F53" s="173"/>
      <c r="G53" s="174"/>
      <c r="H53" s="172" t="s">
        <v>27</v>
      </c>
      <c r="I53" s="173"/>
      <c r="J53" s="174"/>
      <c r="K53" s="172" t="s">
        <v>28</v>
      </c>
      <c r="L53" s="173"/>
      <c r="M53" s="174"/>
      <c r="N53" s="249" t="str">
        <f>IF(B2=6,D3,IF(B2=5,D6,IF(B2=4,D4,IF(B2=3,D3,""))))</f>
        <v>Pol Claret</v>
      </c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1"/>
      <c r="AF53" s="212" t="s">
        <v>2</v>
      </c>
      <c r="AG53" s="194"/>
      <c r="AH53" s="194"/>
      <c r="AI53" s="194"/>
      <c r="AJ53" s="194"/>
      <c r="AK53" s="194" t="s">
        <v>2</v>
      </c>
      <c r="AL53" s="194"/>
      <c r="AM53" s="194"/>
      <c r="AN53" s="194"/>
      <c r="AO53" s="194"/>
      <c r="AP53" s="194" t="s">
        <v>2</v>
      </c>
      <c r="AQ53" s="194"/>
      <c r="AR53" s="194"/>
      <c r="AS53" s="194"/>
      <c r="AT53" s="194"/>
      <c r="AU53" s="194" t="s">
        <v>2</v>
      </c>
      <c r="AV53" s="194"/>
      <c r="AW53" s="194"/>
      <c r="AX53" s="194"/>
      <c r="AY53" s="194"/>
      <c r="AZ53" s="194" t="s">
        <v>2</v>
      </c>
      <c r="BA53" s="194"/>
      <c r="BB53" s="194"/>
      <c r="BC53" s="194"/>
      <c r="BD53" s="194"/>
      <c r="BE53" s="240" t="str">
        <f>IF(BZ53=""," ",IF(LEFT(BZ53,1)="3",N53,N55))</f>
        <v xml:space="preserve"> </v>
      </c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2"/>
      <c r="BU53" s="185" t="str">
        <f>IF(BZ53="","",VLOOKUP(BZ53,result,2,FALSE))</f>
        <v/>
      </c>
      <c r="BV53" s="186"/>
      <c r="BW53" s="186"/>
      <c r="BX53" s="186"/>
      <c r="BY53" s="187"/>
      <c r="BZ53" s="332"/>
      <c r="CA53" s="333"/>
      <c r="CC53" s="3"/>
      <c r="CD53" s="22">
        <f>IF(BE53=D29,1,0)</f>
        <v>0</v>
      </c>
      <c r="CE53" s="22">
        <f>IF(BE53=D32,1,0)</f>
        <v>0</v>
      </c>
      <c r="CF53" s="22">
        <f>IF(BE53=D35,1,0)</f>
        <v>0</v>
      </c>
      <c r="CG53" s="22">
        <f>IF(BE53=AP29,1,0)</f>
        <v>0</v>
      </c>
      <c r="CH53" s="22">
        <f>IF(BE53=AP32,1,0)</f>
        <v>0</v>
      </c>
      <c r="CI53" s="22">
        <f>IF(BE53=AP35,1,0)</f>
        <v>0</v>
      </c>
      <c r="CJ53" s="23"/>
      <c r="CK53" s="23" t="s">
        <v>81</v>
      </c>
      <c r="CL53" s="23" t="s">
        <v>81</v>
      </c>
      <c r="CM53" s="3"/>
      <c r="CN53" s="3"/>
      <c r="CO53" s="3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</row>
    <row r="54" spans="1:149" ht="7.5" customHeight="1">
      <c r="B54" s="172"/>
      <c r="C54" s="173"/>
      <c r="D54" s="174"/>
      <c r="E54" s="172"/>
      <c r="F54" s="173"/>
      <c r="G54" s="174"/>
      <c r="H54" s="172"/>
      <c r="I54" s="173"/>
      <c r="J54" s="174"/>
      <c r="K54" s="172"/>
      <c r="L54" s="173"/>
      <c r="M54" s="174"/>
      <c r="N54" s="249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1"/>
      <c r="AF54" s="213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240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2"/>
      <c r="BU54" s="185"/>
      <c r="BV54" s="186"/>
      <c r="BW54" s="186"/>
      <c r="BX54" s="186"/>
      <c r="BY54" s="187"/>
      <c r="BZ54" s="332"/>
      <c r="CA54" s="333"/>
      <c r="CC54" s="3"/>
      <c r="CD54" s="25">
        <f>IF(CD55=D29,1,0)</f>
        <v>0</v>
      </c>
      <c r="CE54" s="25">
        <f>IF(CD55=D32,1,0)</f>
        <v>0</v>
      </c>
      <c r="CF54" s="25">
        <f>IF(CD55=D35,1,0)</f>
        <v>0</v>
      </c>
      <c r="CG54" s="25">
        <f>IF(CD55=AP29,1,0)</f>
        <v>0</v>
      </c>
      <c r="CH54" s="25">
        <f>IF(CD55=AP32,1,0)</f>
        <v>0</v>
      </c>
      <c r="CI54" s="25">
        <f>IF(CD55=AP35,1,0)</f>
        <v>0</v>
      </c>
      <c r="CJ54" s="3"/>
      <c r="CK54" s="3"/>
      <c r="CL54" s="3"/>
      <c r="CM54" s="3"/>
      <c r="CN54" s="3"/>
      <c r="CO54" s="3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</row>
    <row r="55" spans="1:149" ht="7.5" customHeight="1">
      <c r="A55" s="235" t="s">
        <v>55</v>
      </c>
      <c r="B55" s="163" t="s">
        <v>51</v>
      </c>
      <c r="C55" s="164"/>
      <c r="D55" s="165"/>
      <c r="E55" s="163" t="s">
        <v>50</v>
      </c>
      <c r="F55" s="164"/>
      <c r="G55" s="165"/>
      <c r="H55" s="163" t="s">
        <v>52</v>
      </c>
      <c r="I55" s="164"/>
      <c r="J55" s="165"/>
      <c r="K55" s="163" t="s">
        <v>52</v>
      </c>
      <c r="L55" s="164"/>
      <c r="M55" s="165"/>
      <c r="N55" s="253" t="str">
        <f>IF(B2=6,D6,IF(B2=5,D7,IF(B2=4,D6,IF(B2=3,D4,""))))</f>
        <v>Bernat Capdevila</v>
      </c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5"/>
      <c r="AF55" s="213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240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2"/>
      <c r="BU55" s="185"/>
      <c r="BV55" s="186"/>
      <c r="BW55" s="186"/>
      <c r="BX55" s="186"/>
      <c r="BY55" s="187"/>
      <c r="BZ55" s="332"/>
      <c r="CA55" s="333"/>
      <c r="CC55" s="3"/>
      <c r="CD55" s="26" t="str">
        <f>IF(BZ53=""," ",IF(LEFT(BZ53,1)="3",N55,N53))</f>
        <v xml:space="preserve"> </v>
      </c>
      <c r="CE55" s="27"/>
      <c r="CF55" s="27"/>
      <c r="CG55" s="27"/>
      <c r="CH55" s="28"/>
      <c r="CI55" s="28"/>
      <c r="CJ55" s="3"/>
      <c r="CK55" s="3"/>
      <c r="CL55" s="3"/>
      <c r="CM55" s="3"/>
      <c r="CN55" s="3"/>
      <c r="CO55" s="3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</row>
    <row r="56" spans="1:149" ht="7.5" customHeight="1">
      <c r="A56" s="236"/>
      <c r="B56" s="166"/>
      <c r="C56" s="167"/>
      <c r="D56" s="168"/>
      <c r="E56" s="166"/>
      <c r="F56" s="167"/>
      <c r="G56" s="168"/>
      <c r="H56" s="166"/>
      <c r="I56" s="167"/>
      <c r="J56" s="168"/>
      <c r="K56" s="169"/>
      <c r="L56" s="170"/>
      <c r="M56" s="171"/>
      <c r="N56" s="338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40"/>
      <c r="AF56" s="213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243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5"/>
      <c r="BU56" s="185"/>
      <c r="BV56" s="186"/>
      <c r="BW56" s="186"/>
      <c r="BX56" s="186"/>
      <c r="BY56" s="187"/>
      <c r="BZ56" s="332"/>
      <c r="CA56" s="333"/>
      <c r="CC56" s="3"/>
      <c r="CD56" s="28"/>
      <c r="CE56" s="28"/>
      <c r="CF56" s="28"/>
      <c r="CG56" s="28"/>
      <c r="CH56" s="28"/>
      <c r="CI56" s="28"/>
      <c r="CJ56" s="3"/>
      <c r="CK56" s="3"/>
      <c r="CL56" s="3"/>
      <c r="CM56" s="3"/>
      <c r="CN56" s="3"/>
      <c r="CO56" s="3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</row>
    <row r="57" spans="1:149" ht="7.5" customHeight="1">
      <c r="B57" s="172" t="s">
        <v>29</v>
      </c>
      <c r="C57" s="173"/>
      <c r="D57" s="174"/>
      <c r="E57" s="172" t="s">
        <v>24</v>
      </c>
      <c r="F57" s="173"/>
      <c r="G57" s="174"/>
      <c r="H57" s="172" t="s">
        <v>24</v>
      </c>
      <c r="I57" s="173"/>
      <c r="J57" s="174"/>
      <c r="K57" s="271"/>
      <c r="L57" s="272"/>
      <c r="M57" s="334"/>
      <c r="N57" s="249" t="str">
        <f>IF(B2=6,D4,IF(B2=5,D3,IF(B2=4,D3,IF(B2=3,"",""))))</f>
        <v/>
      </c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1"/>
      <c r="AF57" s="252" t="s">
        <v>2</v>
      </c>
      <c r="AG57" s="211"/>
      <c r="AH57" s="211"/>
      <c r="AI57" s="211"/>
      <c r="AJ57" s="211"/>
      <c r="AK57" s="211" t="s">
        <v>2</v>
      </c>
      <c r="AL57" s="211"/>
      <c r="AM57" s="211"/>
      <c r="AN57" s="211"/>
      <c r="AO57" s="211"/>
      <c r="AP57" s="211" t="s">
        <v>2</v>
      </c>
      <c r="AQ57" s="211"/>
      <c r="AR57" s="211"/>
      <c r="AS57" s="211"/>
      <c r="AT57" s="211"/>
      <c r="AU57" s="211" t="s">
        <v>2</v>
      </c>
      <c r="AV57" s="211"/>
      <c r="AW57" s="211"/>
      <c r="AX57" s="211"/>
      <c r="AY57" s="211"/>
      <c r="AZ57" s="211" t="s">
        <v>2</v>
      </c>
      <c r="BA57" s="211"/>
      <c r="BB57" s="211"/>
      <c r="BC57" s="211"/>
      <c r="BD57" s="211"/>
      <c r="BE57" s="246" t="str">
        <f>IF(BZ57=""," ",IF(LEFT(BZ57,1)="3",N57,N59))</f>
        <v xml:space="preserve"> </v>
      </c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8"/>
      <c r="BU57" s="191" t="str">
        <f>IF(BZ57="","",VLOOKUP(BZ57,result,2,FALSE))</f>
        <v/>
      </c>
      <c r="BV57" s="192"/>
      <c r="BW57" s="192"/>
      <c r="BX57" s="192"/>
      <c r="BY57" s="193"/>
      <c r="BZ57" s="332"/>
      <c r="CA57" s="333"/>
      <c r="CC57" s="3"/>
      <c r="CD57" s="22">
        <f>IF(BE57=D29,1,0)</f>
        <v>0</v>
      </c>
      <c r="CE57" s="22">
        <f>IF(BE57=D32,1,0)</f>
        <v>0</v>
      </c>
      <c r="CF57" s="22">
        <f>IF(BE57=D35,1,0)</f>
        <v>0</v>
      </c>
      <c r="CG57" s="22">
        <f>IF(BE57=AP29,1,0)</f>
        <v>0</v>
      </c>
      <c r="CH57" s="22">
        <f>IF(BE57=AP32,1,0)</f>
        <v>0</v>
      </c>
      <c r="CI57" s="22">
        <f>IF(BE57=AP35,1,0)</f>
        <v>0</v>
      </c>
      <c r="CJ57" s="3"/>
      <c r="CK57" s="3"/>
      <c r="CL57" s="3"/>
      <c r="CM57" s="3"/>
      <c r="CN57" s="3"/>
      <c r="CO57" s="3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</row>
    <row r="58" spans="1:149" ht="7.5" customHeight="1">
      <c r="B58" s="172"/>
      <c r="C58" s="173"/>
      <c r="D58" s="174"/>
      <c r="E58" s="172"/>
      <c r="F58" s="173"/>
      <c r="G58" s="174"/>
      <c r="H58" s="172"/>
      <c r="I58" s="173"/>
      <c r="J58" s="174"/>
      <c r="K58" s="262"/>
      <c r="L58" s="263"/>
      <c r="M58" s="264"/>
      <c r="N58" s="249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1"/>
      <c r="AF58" s="213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240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2"/>
      <c r="BU58" s="185"/>
      <c r="BV58" s="186"/>
      <c r="BW58" s="186"/>
      <c r="BX58" s="186"/>
      <c r="BY58" s="187"/>
      <c r="BZ58" s="332"/>
      <c r="CA58" s="333"/>
      <c r="CC58" s="3"/>
      <c r="CD58" s="25">
        <f>IF(CD59=D29,1,0)</f>
        <v>0</v>
      </c>
      <c r="CE58" s="25">
        <f>IF(CD59=D32,1,0)</f>
        <v>0</v>
      </c>
      <c r="CF58" s="25">
        <f>IF(CD59=D35,1,0)</f>
        <v>0</v>
      </c>
      <c r="CG58" s="25">
        <f>IF(CD59=AP29,1,0)</f>
        <v>0</v>
      </c>
      <c r="CH58" s="25">
        <f>IF(CD59=AP32,1,0)</f>
        <v>0</v>
      </c>
      <c r="CI58" s="25">
        <f>IF(CD59=AP35,1,0)</f>
        <v>0</v>
      </c>
      <c r="CJ58" s="3"/>
      <c r="CK58" s="3"/>
      <c r="CL58" s="3"/>
      <c r="CM58" s="3"/>
      <c r="CN58" s="3"/>
      <c r="CO58" s="3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</row>
    <row r="59" spans="1:149" ht="7.5" customHeight="1">
      <c r="A59" s="235" t="s">
        <v>55</v>
      </c>
      <c r="B59" s="163" t="s">
        <v>49</v>
      </c>
      <c r="C59" s="164"/>
      <c r="D59" s="165"/>
      <c r="E59" s="163" t="s">
        <v>47</v>
      </c>
      <c r="F59" s="164"/>
      <c r="G59" s="165"/>
      <c r="H59" s="163" t="s">
        <v>47</v>
      </c>
      <c r="I59" s="164"/>
      <c r="J59" s="165"/>
      <c r="K59" s="262"/>
      <c r="L59" s="263"/>
      <c r="M59" s="264"/>
      <c r="N59" s="253" t="str">
        <f>IF(B2=6,D7,IF(B2=5,D5,IF(B2=4,D5,IF(B2=3,"",""))))</f>
        <v/>
      </c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5"/>
      <c r="AF59" s="213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240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2"/>
      <c r="BU59" s="185"/>
      <c r="BV59" s="186"/>
      <c r="BW59" s="186"/>
      <c r="BX59" s="186"/>
      <c r="BY59" s="187"/>
      <c r="BZ59" s="332"/>
      <c r="CA59" s="333"/>
      <c r="CC59" s="3"/>
      <c r="CD59" s="26" t="str">
        <f>IF(BZ57=""," ",IF(LEFT(BZ57,1)="3",N59,N57))</f>
        <v xml:space="preserve"> </v>
      </c>
      <c r="CE59" s="27"/>
      <c r="CF59" s="27"/>
      <c r="CG59" s="27"/>
      <c r="CH59" s="28"/>
      <c r="CI59" s="28"/>
      <c r="CJ59" s="3"/>
      <c r="CK59" s="3"/>
      <c r="CL59" s="3"/>
      <c r="CM59" s="3"/>
      <c r="CN59" s="3"/>
      <c r="CO59" s="3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</row>
    <row r="60" spans="1:149" ht="7.5" customHeight="1">
      <c r="A60" s="236"/>
      <c r="B60" s="169"/>
      <c r="C60" s="170"/>
      <c r="D60" s="171"/>
      <c r="E60" s="169"/>
      <c r="F60" s="170"/>
      <c r="G60" s="171"/>
      <c r="H60" s="169"/>
      <c r="I60" s="170"/>
      <c r="J60" s="171"/>
      <c r="K60" s="265"/>
      <c r="L60" s="266"/>
      <c r="M60" s="267"/>
      <c r="N60" s="256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8"/>
      <c r="AF60" s="214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243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5"/>
      <c r="BU60" s="185"/>
      <c r="BV60" s="186"/>
      <c r="BW60" s="186"/>
      <c r="BX60" s="186"/>
      <c r="BY60" s="187"/>
      <c r="BZ60" s="332"/>
      <c r="CA60" s="333"/>
      <c r="CC60" s="3"/>
      <c r="CD60" s="28"/>
      <c r="CE60" s="28"/>
      <c r="CF60" s="28"/>
      <c r="CG60" s="28"/>
      <c r="CH60" s="28"/>
      <c r="CI60" s="28"/>
      <c r="CJ60" s="3"/>
      <c r="CK60" s="3"/>
      <c r="CL60" s="3"/>
      <c r="CM60" s="3"/>
      <c r="CN60" s="3"/>
      <c r="CO60" s="3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</row>
    <row r="61" spans="1:149" ht="7.5" customHeight="1">
      <c r="B61" s="172" t="s">
        <v>30</v>
      </c>
      <c r="C61" s="173"/>
      <c r="D61" s="174"/>
      <c r="E61" s="172" t="s">
        <v>29</v>
      </c>
      <c r="F61" s="173"/>
      <c r="G61" s="174"/>
      <c r="H61" s="172" t="s">
        <v>30</v>
      </c>
      <c r="I61" s="173"/>
      <c r="J61" s="174"/>
      <c r="K61" s="259"/>
      <c r="L61" s="260"/>
      <c r="M61" s="261"/>
      <c r="N61" s="249" t="str">
        <f>IF(B2=6,D5,IF(B2=5,D4,IF(B2=4,D5,IF(B2=3,"",""))))</f>
        <v/>
      </c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1"/>
      <c r="AF61" s="212" t="s">
        <v>2</v>
      </c>
      <c r="AG61" s="194"/>
      <c r="AH61" s="194"/>
      <c r="AI61" s="194"/>
      <c r="AJ61" s="194"/>
      <c r="AK61" s="194" t="s">
        <v>2</v>
      </c>
      <c r="AL61" s="194"/>
      <c r="AM61" s="194"/>
      <c r="AN61" s="194"/>
      <c r="AO61" s="194"/>
      <c r="AP61" s="194" t="s">
        <v>2</v>
      </c>
      <c r="AQ61" s="194"/>
      <c r="AR61" s="194"/>
      <c r="AS61" s="194"/>
      <c r="AT61" s="194"/>
      <c r="AU61" s="194" t="s">
        <v>2</v>
      </c>
      <c r="AV61" s="194"/>
      <c r="AW61" s="194"/>
      <c r="AX61" s="194"/>
      <c r="AY61" s="194"/>
      <c r="AZ61" s="194" t="s">
        <v>2</v>
      </c>
      <c r="BA61" s="194"/>
      <c r="BB61" s="194"/>
      <c r="BC61" s="194"/>
      <c r="BD61" s="194"/>
      <c r="BE61" s="237" t="str">
        <f>IF(BZ61=""," ",IF(LEFT(BZ61,1)="3",N61,N63))</f>
        <v xml:space="preserve"> </v>
      </c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239"/>
      <c r="BU61" s="182" t="str">
        <f>IF(BZ61="","",VLOOKUP(BZ61,result,2,FALSE))</f>
        <v/>
      </c>
      <c r="BV61" s="183"/>
      <c r="BW61" s="183"/>
      <c r="BX61" s="183"/>
      <c r="BY61" s="184"/>
      <c r="BZ61" s="332"/>
      <c r="CA61" s="333"/>
      <c r="CC61" s="3"/>
      <c r="CD61" s="22">
        <f>IF(BE61=D29,1,0)</f>
        <v>0</v>
      </c>
      <c r="CE61" s="22">
        <f>IF(BE61=D32,1,0)</f>
        <v>0</v>
      </c>
      <c r="CF61" s="22">
        <f>IF(BE61=D35,1,0)</f>
        <v>0</v>
      </c>
      <c r="CG61" s="22">
        <f>IF(BE61=AP29,1,0)</f>
        <v>0</v>
      </c>
      <c r="CH61" s="22">
        <f>IF(BE61=AP32,1,0)</f>
        <v>0</v>
      </c>
      <c r="CI61" s="22">
        <f>IF(BE61=AP35,1,0)</f>
        <v>0</v>
      </c>
      <c r="CJ61" s="3"/>
      <c r="CK61" s="3"/>
      <c r="CL61" s="3"/>
      <c r="CM61" s="3"/>
      <c r="CN61" s="3"/>
      <c r="CO61" s="3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</row>
    <row r="62" spans="1:149" ht="7.5" customHeight="1">
      <c r="B62" s="172"/>
      <c r="C62" s="173"/>
      <c r="D62" s="174"/>
      <c r="E62" s="172"/>
      <c r="F62" s="173"/>
      <c r="G62" s="174"/>
      <c r="H62" s="172"/>
      <c r="I62" s="173"/>
      <c r="J62" s="174"/>
      <c r="K62" s="262"/>
      <c r="L62" s="263"/>
      <c r="M62" s="264"/>
      <c r="N62" s="249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1"/>
      <c r="AF62" s="213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240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2"/>
      <c r="BU62" s="185"/>
      <c r="BV62" s="186"/>
      <c r="BW62" s="186"/>
      <c r="BX62" s="186"/>
      <c r="BY62" s="187"/>
      <c r="BZ62" s="332"/>
      <c r="CA62" s="333"/>
      <c r="CC62" s="3"/>
      <c r="CD62" s="25">
        <f>IF(CD63=D29,1,0)</f>
        <v>0</v>
      </c>
      <c r="CE62" s="25">
        <f>IF(CD63=D32,1,0)</f>
        <v>0</v>
      </c>
      <c r="CF62" s="25">
        <f>IF(CD63=D35,1,0)</f>
        <v>0</v>
      </c>
      <c r="CG62" s="25">
        <f>IF(CD63=AP29,1,0)</f>
        <v>0</v>
      </c>
      <c r="CH62" s="25">
        <f>IF(CD63=AP32,1,0)</f>
        <v>0</v>
      </c>
      <c r="CI62" s="25">
        <f>IF(CD63=AP35,1,0)</f>
        <v>0</v>
      </c>
      <c r="CJ62" s="3"/>
      <c r="CK62" s="3"/>
      <c r="CL62" s="3"/>
      <c r="CM62" s="3"/>
      <c r="CN62" s="3"/>
      <c r="CO62" s="3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</row>
    <row r="63" spans="1:149" ht="7.5" customHeight="1">
      <c r="A63" s="235" t="s">
        <v>55</v>
      </c>
      <c r="B63" s="163" t="s">
        <v>50</v>
      </c>
      <c r="C63" s="164"/>
      <c r="D63" s="165"/>
      <c r="E63" s="163" t="s">
        <v>52</v>
      </c>
      <c r="F63" s="164"/>
      <c r="G63" s="165"/>
      <c r="H63" s="163" t="s">
        <v>50</v>
      </c>
      <c r="I63" s="164"/>
      <c r="J63" s="165"/>
      <c r="K63" s="262"/>
      <c r="L63" s="263"/>
      <c r="M63" s="264"/>
      <c r="N63" s="253" t="str">
        <f>IF(B2=6,D6,IF(B2=5,D7,IF(B2=4,D6,IF(B2=3,"",""))))</f>
        <v/>
      </c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5"/>
      <c r="AF63" s="213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240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2"/>
      <c r="BU63" s="185"/>
      <c r="BV63" s="186"/>
      <c r="BW63" s="186"/>
      <c r="BX63" s="186"/>
      <c r="BY63" s="187"/>
      <c r="BZ63" s="332"/>
      <c r="CA63" s="333"/>
      <c r="CC63" s="3"/>
      <c r="CD63" s="26" t="str">
        <f>IF(BZ61=""," ",IF(LEFT(BZ61,1)="3",N63,N61))</f>
        <v xml:space="preserve"> </v>
      </c>
      <c r="CE63" s="27"/>
      <c r="CF63" s="27"/>
      <c r="CG63" s="27"/>
      <c r="CH63" s="28"/>
      <c r="CI63" s="28"/>
      <c r="CJ63" s="3"/>
      <c r="CK63" s="3"/>
      <c r="CL63" s="3"/>
      <c r="CM63" s="3"/>
      <c r="CN63" s="3"/>
      <c r="CO63" s="3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</row>
    <row r="64" spans="1:149" ht="7.5" customHeight="1">
      <c r="A64" s="236"/>
      <c r="B64" s="169"/>
      <c r="C64" s="170"/>
      <c r="D64" s="171"/>
      <c r="E64" s="169"/>
      <c r="F64" s="170"/>
      <c r="G64" s="171"/>
      <c r="H64" s="169"/>
      <c r="I64" s="170"/>
      <c r="J64" s="171"/>
      <c r="K64" s="265"/>
      <c r="L64" s="266"/>
      <c r="M64" s="267"/>
      <c r="N64" s="256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8"/>
      <c r="AF64" s="214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243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5"/>
      <c r="BU64" s="188"/>
      <c r="BV64" s="189"/>
      <c r="BW64" s="189"/>
      <c r="BX64" s="189"/>
      <c r="BY64" s="190"/>
      <c r="BZ64" s="332"/>
      <c r="CA64" s="333"/>
      <c r="CC64" s="3"/>
      <c r="CD64" s="28"/>
      <c r="CE64" s="28"/>
      <c r="CF64" s="28"/>
      <c r="CG64" s="28"/>
      <c r="CH64" s="28"/>
      <c r="CI64" s="28"/>
      <c r="CJ64" s="3"/>
      <c r="CK64" s="3"/>
      <c r="CL64" s="3"/>
      <c r="CM64" s="3"/>
      <c r="CN64" s="3"/>
      <c r="CO64" s="3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</row>
    <row r="65" spans="1:149" ht="7.5" customHeight="1">
      <c r="B65" s="172" t="s">
        <v>31</v>
      </c>
      <c r="C65" s="173"/>
      <c r="D65" s="174"/>
      <c r="E65" s="172" t="s">
        <v>30</v>
      </c>
      <c r="F65" s="173"/>
      <c r="G65" s="174"/>
      <c r="H65" s="172" t="s">
        <v>28</v>
      </c>
      <c r="I65" s="173"/>
      <c r="J65" s="174"/>
      <c r="K65" s="259"/>
      <c r="L65" s="260"/>
      <c r="M65" s="261"/>
      <c r="N65" s="249" t="str">
        <f>IF(B2=6,D3,IF(B2=5,D5,IF(B2=4,D3,IF(B2=3,"",""))))</f>
        <v/>
      </c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1"/>
      <c r="AF65" s="212" t="s">
        <v>2</v>
      </c>
      <c r="AG65" s="194"/>
      <c r="AH65" s="194"/>
      <c r="AI65" s="194"/>
      <c r="AJ65" s="194"/>
      <c r="AK65" s="194" t="s">
        <v>2</v>
      </c>
      <c r="AL65" s="194"/>
      <c r="AM65" s="194"/>
      <c r="AN65" s="194"/>
      <c r="AO65" s="194"/>
      <c r="AP65" s="194" t="s">
        <v>2</v>
      </c>
      <c r="AQ65" s="194"/>
      <c r="AR65" s="194"/>
      <c r="AS65" s="194"/>
      <c r="AT65" s="194"/>
      <c r="AU65" s="194" t="s">
        <v>2</v>
      </c>
      <c r="AV65" s="194"/>
      <c r="AW65" s="194"/>
      <c r="AX65" s="194"/>
      <c r="AY65" s="194"/>
      <c r="AZ65" s="194" t="s">
        <v>2</v>
      </c>
      <c r="BA65" s="194"/>
      <c r="BB65" s="194"/>
      <c r="BC65" s="194"/>
      <c r="BD65" s="194"/>
      <c r="BE65" s="240" t="str">
        <f>IF(BZ65=""," ",IF(LEFT(BZ65,1)="3",N65,N67))</f>
        <v xml:space="preserve"> </v>
      </c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2"/>
      <c r="BU65" s="185" t="str">
        <f>IF(BZ65="","",VLOOKUP(BZ65,result,2,FALSE))</f>
        <v/>
      </c>
      <c r="BV65" s="186"/>
      <c r="BW65" s="186"/>
      <c r="BX65" s="186"/>
      <c r="BY65" s="187"/>
      <c r="BZ65" s="332"/>
      <c r="CA65" s="333"/>
      <c r="CC65" s="3"/>
      <c r="CD65" s="22">
        <f>IF(BE65=D29,1,0)</f>
        <v>0</v>
      </c>
      <c r="CE65" s="22">
        <f>IF(BE65=D32,1,0)</f>
        <v>0</v>
      </c>
      <c r="CF65" s="22">
        <f>IF(BE65=D35,1,0)</f>
        <v>0</v>
      </c>
      <c r="CG65" s="22">
        <f>IF(BE65=AP29,1,0)</f>
        <v>0</v>
      </c>
      <c r="CH65" s="22">
        <f>IF(BE65=AP32,1,0)</f>
        <v>0</v>
      </c>
      <c r="CI65" s="22">
        <f>IF(BE65=AP35,1,0)</f>
        <v>0</v>
      </c>
      <c r="CJ65" s="3"/>
      <c r="CK65" s="3"/>
      <c r="CL65" s="3"/>
      <c r="CM65" s="3"/>
      <c r="CN65" s="3"/>
      <c r="CO65" s="3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</row>
    <row r="66" spans="1:149" ht="7.5" customHeight="1">
      <c r="B66" s="172"/>
      <c r="C66" s="173"/>
      <c r="D66" s="174"/>
      <c r="E66" s="172"/>
      <c r="F66" s="173"/>
      <c r="G66" s="174"/>
      <c r="H66" s="172"/>
      <c r="I66" s="173"/>
      <c r="J66" s="174"/>
      <c r="K66" s="262"/>
      <c r="L66" s="263"/>
      <c r="M66" s="264"/>
      <c r="N66" s="249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1"/>
      <c r="AF66" s="213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240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2"/>
      <c r="BU66" s="185"/>
      <c r="BV66" s="186"/>
      <c r="BW66" s="186"/>
      <c r="BX66" s="186"/>
      <c r="BY66" s="187"/>
      <c r="BZ66" s="332"/>
      <c r="CA66" s="333"/>
      <c r="CC66" s="3"/>
      <c r="CD66" s="25">
        <f>IF(CD67=D29,1,0)</f>
        <v>0</v>
      </c>
      <c r="CE66" s="25">
        <f>IF(CD67=D32,1,0)</f>
        <v>0</v>
      </c>
      <c r="CF66" s="25">
        <f>IF(CD67=D35,1,0)</f>
        <v>0</v>
      </c>
      <c r="CG66" s="25">
        <f>IF(CD67=AP29,1,0)</f>
        <v>0</v>
      </c>
      <c r="CH66" s="25">
        <f>IF(CD67=AP32,1,0)</f>
        <v>0</v>
      </c>
      <c r="CI66" s="25">
        <f>IF(CD67=AP35,1,0)</f>
        <v>0</v>
      </c>
      <c r="CJ66" s="3"/>
      <c r="CK66" s="3"/>
      <c r="CL66" s="3"/>
      <c r="CM66" s="3"/>
      <c r="CN66" s="3"/>
      <c r="CO66" s="3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</row>
    <row r="67" spans="1:149" ht="7.5" customHeight="1">
      <c r="A67" s="235" t="s">
        <v>55</v>
      </c>
      <c r="B67" s="163" t="s">
        <v>52</v>
      </c>
      <c r="C67" s="164"/>
      <c r="D67" s="165"/>
      <c r="E67" s="163" t="s">
        <v>50</v>
      </c>
      <c r="F67" s="164"/>
      <c r="G67" s="165"/>
      <c r="H67" s="163" t="s">
        <v>52</v>
      </c>
      <c r="I67" s="164"/>
      <c r="J67" s="165"/>
      <c r="K67" s="262"/>
      <c r="L67" s="263"/>
      <c r="M67" s="264"/>
      <c r="N67" s="253" t="str">
        <f>IF(B2=6,D8,IF(B2=5,D6,IF(B2=4,D4,IF(B2=3,"",""))))</f>
        <v/>
      </c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5"/>
      <c r="AF67" s="213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240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2"/>
      <c r="BU67" s="185"/>
      <c r="BV67" s="186"/>
      <c r="BW67" s="186"/>
      <c r="BX67" s="186"/>
      <c r="BY67" s="187"/>
      <c r="BZ67" s="332"/>
      <c r="CA67" s="333"/>
      <c r="CC67" s="3"/>
      <c r="CD67" s="26" t="str">
        <f>IF(BZ65=""," ",IF(LEFT(BZ65,1)="3",N67,N65))</f>
        <v xml:space="preserve"> </v>
      </c>
      <c r="CE67" s="27"/>
      <c r="CF67" s="27"/>
      <c r="CG67" s="27"/>
      <c r="CH67" s="28"/>
      <c r="CI67" s="28"/>
      <c r="CJ67" s="3"/>
      <c r="CK67" s="3"/>
      <c r="CL67" s="3"/>
      <c r="CM67" s="3"/>
      <c r="CN67" s="3"/>
      <c r="CO67" s="3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</row>
    <row r="68" spans="1:149" ht="7.5" customHeight="1">
      <c r="A68" s="236"/>
      <c r="B68" s="166"/>
      <c r="C68" s="167"/>
      <c r="D68" s="168"/>
      <c r="E68" s="166"/>
      <c r="F68" s="167"/>
      <c r="G68" s="168"/>
      <c r="H68" s="166"/>
      <c r="I68" s="167"/>
      <c r="J68" s="168"/>
      <c r="K68" s="265"/>
      <c r="L68" s="266"/>
      <c r="M68" s="267"/>
      <c r="N68" s="338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40"/>
      <c r="AF68" s="213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243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5"/>
      <c r="BU68" s="185"/>
      <c r="BV68" s="186"/>
      <c r="BW68" s="186"/>
      <c r="BX68" s="186"/>
      <c r="BY68" s="187"/>
      <c r="BZ68" s="332"/>
      <c r="CA68" s="333"/>
      <c r="CC68" s="3"/>
      <c r="CD68" s="28"/>
      <c r="CE68" s="28"/>
      <c r="CF68" s="28"/>
      <c r="CG68" s="28"/>
      <c r="CH68" s="28"/>
      <c r="CI68" s="28"/>
      <c r="CJ68" s="3"/>
      <c r="CK68" s="3"/>
      <c r="CL68" s="3"/>
      <c r="CM68" s="3"/>
      <c r="CN68" s="3"/>
      <c r="CO68" s="3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</row>
    <row r="69" spans="1:149" ht="7.5" customHeight="1">
      <c r="B69" s="172" t="s">
        <v>27</v>
      </c>
      <c r="C69" s="173"/>
      <c r="D69" s="174"/>
      <c r="E69" s="172" t="s">
        <v>32</v>
      </c>
      <c r="F69" s="173"/>
      <c r="G69" s="174"/>
      <c r="H69" s="271"/>
      <c r="I69" s="272"/>
      <c r="J69" s="273"/>
      <c r="K69" s="259"/>
      <c r="L69" s="260"/>
      <c r="M69" s="261"/>
      <c r="N69" s="249" t="str">
        <f>IF(B2=6,D4,IF(B2=5,D3,IF(B2=4,"",IF(B2=3,"",""))))</f>
        <v/>
      </c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1"/>
      <c r="AF69" s="252" t="s">
        <v>2</v>
      </c>
      <c r="AG69" s="211"/>
      <c r="AH69" s="211"/>
      <c r="AI69" s="211"/>
      <c r="AJ69" s="211"/>
      <c r="AK69" s="211" t="s">
        <v>2</v>
      </c>
      <c r="AL69" s="211"/>
      <c r="AM69" s="211"/>
      <c r="AN69" s="211"/>
      <c r="AO69" s="211"/>
      <c r="AP69" s="211" t="s">
        <v>2</v>
      </c>
      <c r="AQ69" s="211"/>
      <c r="AR69" s="211"/>
      <c r="AS69" s="211"/>
      <c r="AT69" s="211"/>
      <c r="AU69" s="211" t="s">
        <v>2</v>
      </c>
      <c r="AV69" s="211"/>
      <c r="AW69" s="211"/>
      <c r="AX69" s="211"/>
      <c r="AY69" s="211"/>
      <c r="AZ69" s="211" t="s">
        <v>2</v>
      </c>
      <c r="BA69" s="211"/>
      <c r="BB69" s="211"/>
      <c r="BC69" s="211"/>
      <c r="BD69" s="211"/>
      <c r="BE69" s="246" t="str">
        <f>IF(BZ69=""," ",IF(LEFT(BZ69,1)="3",N69,N71))</f>
        <v xml:space="preserve"> </v>
      </c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8"/>
      <c r="BU69" s="191" t="str">
        <f>IF(BZ69="","",VLOOKUP(BZ69,result,2,FALSE))</f>
        <v/>
      </c>
      <c r="BV69" s="192"/>
      <c r="BW69" s="192"/>
      <c r="BX69" s="192"/>
      <c r="BY69" s="193"/>
      <c r="BZ69" s="332"/>
      <c r="CA69" s="333"/>
      <c r="CC69" s="3"/>
      <c r="CD69" s="22">
        <f>IF(BE69=D29,1,0)</f>
        <v>0</v>
      </c>
      <c r="CE69" s="22">
        <f>IF(BE69=D32,1,0)</f>
        <v>0</v>
      </c>
      <c r="CF69" s="22">
        <f>IF(BE69=D35,1,0)</f>
        <v>0</v>
      </c>
      <c r="CG69" s="22">
        <f>IF(BE69=AP29,1,0)</f>
        <v>0</v>
      </c>
      <c r="CH69" s="22">
        <f>IF(BE69=AP32,1,0)</f>
        <v>0</v>
      </c>
      <c r="CI69" s="22">
        <f>IF(BE69=AP35,1,0)</f>
        <v>0</v>
      </c>
      <c r="CJ69" s="3"/>
      <c r="CK69" s="3"/>
      <c r="CL69" s="3"/>
      <c r="CM69" s="3"/>
      <c r="CN69" s="3"/>
      <c r="CO69" s="3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</row>
    <row r="70" spans="1:149" ht="7.5" customHeight="1">
      <c r="B70" s="172"/>
      <c r="C70" s="173"/>
      <c r="D70" s="174"/>
      <c r="E70" s="172"/>
      <c r="F70" s="173"/>
      <c r="G70" s="174"/>
      <c r="H70" s="262"/>
      <c r="I70" s="263"/>
      <c r="J70" s="269"/>
      <c r="K70" s="262"/>
      <c r="L70" s="263"/>
      <c r="M70" s="264"/>
      <c r="N70" s="249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1"/>
      <c r="AF70" s="213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240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2"/>
      <c r="BU70" s="185"/>
      <c r="BV70" s="186"/>
      <c r="BW70" s="186"/>
      <c r="BX70" s="186"/>
      <c r="BY70" s="187"/>
      <c r="BZ70" s="332"/>
      <c r="CA70" s="333"/>
      <c r="CC70" s="3"/>
      <c r="CD70" s="25">
        <f>IF(CD71=D29,1,0)</f>
        <v>0</v>
      </c>
      <c r="CE70" s="25">
        <f>IF(CD71=D32,1,0)</f>
        <v>0</v>
      </c>
      <c r="CF70" s="25">
        <f>IF(CD71=D35,1,0)</f>
        <v>0</v>
      </c>
      <c r="CG70" s="25">
        <f>IF(CD71=AP29,1,0)</f>
        <v>0</v>
      </c>
      <c r="CH70" s="25">
        <f>IF(CD71=AP32,1,0)</f>
        <v>0</v>
      </c>
      <c r="CI70" s="25">
        <f>IF(CD71=AP35,1,0)</f>
        <v>0</v>
      </c>
      <c r="CJ70" s="3"/>
      <c r="CK70" s="3"/>
      <c r="CL70" s="3"/>
      <c r="CM70" s="3"/>
      <c r="CN70" s="3"/>
      <c r="CO70" s="3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</row>
    <row r="71" spans="1:149" ht="7.5" customHeight="1">
      <c r="A71" s="235" t="s">
        <v>55</v>
      </c>
      <c r="B71" s="163" t="s">
        <v>49</v>
      </c>
      <c r="C71" s="164"/>
      <c r="D71" s="165"/>
      <c r="E71" s="163" t="s">
        <v>47</v>
      </c>
      <c r="F71" s="164"/>
      <c r="G71" s="165"/>
      <c r="H71" s="262"/>
      <c r="I71" s="263"/>
      <c r="J71" s="269"/>
      <c r="K71" s="262"/>
      <c r="L71" s="263"/>
      <c r="M71" s="264"/>
      <c r="N71" s="253" t="str">
        <f>IF(B2=6,D6,IF(B2=5,D7,IF(B2=4,"",IF(B2=3,"",""))))</f>
        <v/>
      </c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5"/>
      <c r="AF71" s="213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240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2"/>
      <c r="BU71" s="185"/>
      <c r="BV71" s="186"/>
      <c r="BW71" s="186"/>
      <c r="BX71" s="186"/>
      <c r="BY71" s="187"/>
      <c r="BZ71" s="332"/>
      <c r="CA71" s="333"/>
      <c r="CC71" s="3"/>
      <c r="CD71" s="26" t="str">
        <f>IF(BZ69=""," ",IF(LEFT(BZ69,1)="3",N71,N69))</f>
        <v xml:space="preserve"> </v>
      </c>
      <c r="CE71" s="27"/>
      <c r="CF71" s="27"/>
      <c r="CG71" s="27"/>
      <c r="CH71" s="28"/>
      <c r="CI71" s="28"/>
      <c r="CJ71" s="3"/>
      <c r="CK71" s="3"/>
      <c r="CL71" s="3"/>
      <c r="CM71" s="3"/>
      <c r="CN71" s="3"/>
      <c r="CO71" s="3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</row>
    <row r="72" spans="1:149" ht="7.5" customHeight="1">
      <c r="A72" s="236"/>
      <c r="B72" s="169"/>
      <c r="C72" s="170"/>
      <c r="D72" s="171"/>
      <c r="E72" s="169"/>
      <c r="F72" s="170"/>
      <c r="G72" s="171"/>
      <c r="H72" s="265"/>
      <c r="I72" s="266"/>
      <c r="J72" s="270"/>
      <c r="K72" s="265"/>
      <c r="L72" s="266"/>
      <c r="M72" s="267"/>
      <c r="N72" s="256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8"/>
      <c r="AF72" s="214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243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5"/>
      <c r="BU72" s="185"/>
      <c r="BV72" s="186"/>
      <c r="BW72" s="186"/>
      <c r="BX72" s="186"/>
      <c r="BY72" s="187"/>
      <c r="BZ72" s="332"/>
      <c r="CA72" s="333"/>
      <c r="CC72" s="3"/>
      <c r="CD72" s="28"/>
      <c r="CE72" s="28"/>
      <c r="CF72" s="28"/>
      <c r="CG72" s="28"/>
      <c r="CH72" s="28"/>
      <c r="CI72" s="28"/>
      <c r="CJ72" s="3"/>
      <c r="CK72" s="3"/>
      <c r="CL72" s="3"/>
      <c r="CM72" s="3"/>
      <c r="CN72" s="3"/>
      <c r="CO72" s="3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</row>
    <row r="73" spans="1:149" ht="7.5" customHeight="1">
      <c r="A73" s="29"/>
      <c r="B73" s="172" t="s">
        <v>33</v>
      </c>
      <c r="C73" s="173"/>
      <c r="D73" s="174"/>
      <c r="E73" s="172" t="s">
        <v>27</v>
      </c>
      <c r="F73" s="173"/>
      <c r="G73" s="174"/>
      <c r="H73" s="259"/>
      <c r="I73" s="260"/>
      <c r="J73" s="268"/>
      <c r="K73" s="259"/>
      <c r="L73" s="260"/>
      <c r="M73" s="261"/>
      <c r="N73" s="249" t="str">
        <f>IF(B2=6,D7,IF(B2=5,D4,IF(B2=4,"",IF(B2=3,"",""))))</f>
        <v/>
      </c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1"/>
      <c r="AF73" s="212" t="s">
        <v>2</v>
      </c>
      <c r="AG73" s="194"/>
      <c r="AH73" s="194"/>
      <c r="AI73" s="194"/>
      <c r="AJ73" s="194"/>
      <c r="AK73" s="194" t="s">
        <v>2</v>
      </c>
      <c r="AL73" s="194"/>
      <c r="AM73" s="194"/>
      <c r="AN73" s="194"/>
      <c r="AO73" s="194"/>
      <c r="AP73" s="194" t="s">
        <v>2</v>
      </c>
      <c r="AQ73" s="194"/>
      <c r="AR73" s="194"/>
      <c r="AS73" s="194"/>
      <c r="AT73" s="194"/>
      <c r="AU73" s="194" t="s">
        <v>2</v>
      </c>
      <c r="AV73" s="194"/>
      <c r="AW73" s="194"/>
      <c r="AX73" s="194"/>
      <c r="AY73" s="194"/>
      <c r="AZ73" s="194" t="s">
        <v>2</v>
      </c>
      <c r="BA73" s="194"/>
      <c r="BB73" s="194"/>
      <c r="BC73" s="194"/>
      <c r="BD73" s="194"/>
      <c r="BE73" s="237" t="str">
        <f>IF(BZ73=""," ",IF(LEFT(BZ73,1)="3",N73,N75))</f>
        <v xml:space="preserve"> </v>
      </c>
      <c r="BF73" s="238"/>
      <c r="BG73" s="238"/>
      <c r="BH73" s="238"/>
      <c r="BI73" s="238"/>
      <c r="BJ73" s="238"/>
      <c r="BK73" s="238"/>
      <c r="BL73" s="238"/>
      <c r="BM73" s="238"/>
      <c r="BN73" s="238"/>
      <c r="BO73" s="238"/>
      <c r="BP73" s="238"/>
      <c r="BQ73" s="238"/>
      <c r="BR73" s="238"/>
      <c r="BS73" s="238"/>
      <c r="BT73" s="239"/>
      <c r="BU73" s="182" t="str">
        <f>IF(BZ73="","",VLOOKUP(BZ73,result,2,FALSE))</f>
        <v/>
      </c>
      <c r="BV73" s="183"/>
      <c r="BW73" s="183"/>
      <c r="BX73" s="183"/>
      <c r="BY73" s="184"/>
      <c r="BZ73" s="332"/>
      <c r="CA73" s="333"/>
      <c r="CC73" s="3"/>
      <c r="CD73" s="22">
        <f>IF(BE73=D29,1,0)</f>
        <v>0</v>
      </c>
      <c r="CE73" s="22">
        <f>IF(BE73=D32,1,0)</f>
        <v>0</v>
      </c>
      <c r="CF73" s="22">
        <f>IF(BE73=D35,1,0)</f>
        <v>0</v>
      </c>
      <c r="CG73" s="22">
        <f>IF(BE73=AP29,1,0)</f>
        <v>0</v>
      </c>
      <c r="CH73" s="22">
        <f>IF(BE73=AP32,1,0)</f>
        <v>0</v>
      </c>
      <c r="CI73" s="22">
        <f>IF(BE73=AP35,1,0)</f>
        <v>0</v>
      </c>
      <c r="CJ73" s="3"/>
      <c r="CK73" s="3"/>
      <c r="CL73" s="3"/>
      <c r="CM73" s="3"/>
      <c r="CN73" s="3"/>
      <c r="CO73" s="3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</row>
    <row r="74" spans="1:149" ht="7.5" customHeight="1">
      <c r="B74" s="172"/>
      <c r="C74" s="173"/>
      <c r="D74" s="174"/>
      <c r="E74" s="172"/>
      <c r="F74" s="173"/>
      <c r="G74" s="174"/>
      <c r="H74" s="262"/>
      <c r="I74" s="263"/>
      <c r="J74" s="269"/>
      <c r="K74" s="262"/>
      <c r="L74" s="263"/>
      <c r="M74" s="264"/>
      <c r="N74" s="249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1"/>
      <c r="AF74" s="213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240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2"/>
      <c r="BU74" s="185"/>
      <c r="BV74" s="186"/>
      <c r="BW74" s="186"/>
      <c r="BX74" s="186"/>
      <c r="BY74" s="187"/>
      <c r="BZ74" s="332"/>
      <c r="CA74" s="333"/>
      <c r="CC74" s="3"/>
      <c r="CD74" s="25">
        <f>IF(CD75=D29,1,0)</f>
        <v>0</v>
      </c>
      <c r="CE74" s="25">
        <f>IF(CD75=D32,1,0)</f>
        <v>0</v>
      </c>
      <c r="CF74" s="25">
        <f>IF(CD75=D35,1,0)</f>
        <v>0</v>
      </c>
      <c r="CG74" s="25">
        <f>IF(CD75=AP29,1,0)</f>
        <v>0</v>
      </c>
      <c r="CH74" s="25">
        <f>IF(CD75=AP32,1,0)</f>
        <v>0</v>
      </c>
      <c r="CI74" s="25">
        <f>IF(CD75=AP35,1,0)</f>
        <v>0</v>
      </c>
      <c r="CJ74" s="3"/>
      <c r="CK74" s="3"/>
      <c r="CL74" s="3"/>
      <c r="CM74" s="3"/>
      <c r="CN74" s="3"/>
      <c r="CO74" s="3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</row>
    <row r="75" spans="1:149" ht="7.5" customHeight="1">
      <c r="A75" s="235" t="s">
        <v>55</v>
      </c>
      <c r="B75" s="163" t="s">
        <v>47</v>
      </c>
      <c r="C75" s="164"/>
      <c r="D75" s="165"/>
      <c r="E75" s="163" t="s">
        <v>52</v>
      </c>
      <c r="F75" s="164"/>
      <c r="G75" s="165"/>
      <c r="H75" s="262"/>
      <c r="I75" s="263"/>
      <c r="J75" s="269"/>
      <c r="K75" s="262"/>
      <c r="L75" s="263"/>
      <c r="M75" s="264"/>
      <c r="N75" s="253" t="str">
        <f>IF(B2=6,D8,IF(B2=5,D6,IF(B2=4,"",IF(B2=3,"",""))))</f>
        <v/>
      </c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5"/>
      <c r="AF75" s="213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240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2"/>
      <c r="BU75" s="185"/>
      <c r="BV75" s="186"/>
      <c r="BW75" s="186"/>
      <c r="BX75" s="186"/>
      <c r="BY75" s="187"/>
      <c r="BZ75" s="332"/>
      <c r="CA75" s="333"/>
      <c r="CC75" s="3"/>
      <c r="CD75" s="26" t="str">
        <f>IF(BZ73=""," ",IF(LEFT(BZ73,1)="3",N75,N73))</f>
        <v xml:space="preserve"> </v>
      </c>
      <c r="CE75" s="27"/>
      <c r="CF75" s="27"/>
      <c r="CG75" s="27"/>
      <c r="CH75" s="28"/>
      <c r="CI75" s="28"/>
      <c r="CJ75" s="3"/>
      <c r="CK75" s="3"/>
      <c r="CL75" s="3"/>
      <c r="CM75" s="3"/>
      <c r="CN75" s="3"/>
      <c r="CO75" s="3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</row>
    <row r="76" spans="1:149" ht="7.5" customHeight="1">
      <c r="A76" s="236"/>
      <c r="B76" s="169"/>
      <c r="C76" s="170"/>
      <c r="D76" s="171"/>
      <c r="E76" s="169"/>
      <c r="F76" s="170"/>
      <c r="G76" s="171"/>
      <c r="H76" s="265"/>
      <c r="I76" s="266"/>
      <c r="J76" s="270"/>
      <c r="K76" s="265"/>
      <c r="L76" s="266"/>
      <c r="M76" s="267"/>
      <c r="N76" s="256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8"/>
      <c r="AF76" s="214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243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5"/>
      <c r="BU76" s="188"/>
      <c r="BV76" s="189"/>
      <c r="BW76" s="189"/>
      <c r="BX76" s="189"/>
      <c r="BY76" s="190"/>
      <c r="BZ76" s="332"/>
      <c r="CA76" s="333"/>
      <c r="CC76" s="3"/>
      <c r="CD76" s="28"/>
      <c r="CE76" s="28"/>
      <c r="CF76" s="28"/>
      <c r="CG76" s="28"/>
      <c r="CH76" s="28"/>
      <c r="CI76" s="28"/>
      <c r="CJ76" s="3"/>
      <c r="CK76" s="3"/>
      <c r="CL76" s="3"/>
      <c r="CM76" s="3"/>
      <c r="CN76" s="3"/>
      <c r="CO76" s="3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</row>
    <row r="77" spans="1:149" ht="7.5" customHeight="1">
      <c r="B77" s="172" t="s">
        <v>24</v>
      </c>
      <c r="C77" s="173"/>
      <c r="D77" s="174"/>
      <c r="E77" s="172" t="s">
        <v>21</v>
      </c>
      <c r="F77" s="173"/>
      <c r="G77" s="174"/>
      <c r="H77" s="259"/>
      <c r="I77" s="260"/>
      <c r="J77" s="268"/>
      <c r="K77" s="259"/>
      <c r="L77" s="260"/>
      <c r="M77" s="261"/>
      <c r="N77" s="249" t="str">
        <f>IF(B2=6,D3,IF(B2=5,D5,IF(B2=4,"",IF(B2=3,"",""))))</f>
        <v/>
      </c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1"/>
      <c r="AF77" s="212" t="s">
        <v>2</v>
      </c>
      <c r="AG77" s="194"/>
      <c r="AH77" s="194"/>
      <c r="AI77" s="194"/>
      <c r="AJ77" s="194"/>
      <c r="AK77" s="194" t="s">
        <v>2</v>
      </c>
      <c r="AL77" s="194"/>
      <c r="AM77" s="194"/>
      <c r="AN77" s="194"/>
      <c r="AO77" s="194"/>
      <c r="AP77" s="194" t="s">
        <v>2</v>
      </c>
      <c r="AQ77" s="194"/>
      <c r="AR77" s="194"/>
      <c r="AS77" s="194"/>
      <c r="AT77" s="194"/>
      <c r="AU77" s="194" t="s">
        <v>2</v>
      </c>
      <c r="AV77" s="194"/>
      <c r="AW77" s="194"/>
      <c r="AX77" s="194"/>
      <c r="AY77" s="194"/>
      <c r="AZ77" s="194" t="s">
        <v>2</v>
      </c>
      <c r="BA77" s="194"/>
      <c r="BB77" s="194"/>
      <c r="BC77" s="194"/>
      <c r="BD77" s="194"/>
      <c r="BE77" s="237" t="str">
        <f>IF(BZ77=""," ",IF(LEFT(BZ77,1)="3",N77,N79))</f>
        <v xml:space="preserve"> </v>
      </c>
      <c r="BF77" s="238"/>
      <c r="BG77" s="238"/>
      <c r="BH77" s="238"/>
      <c r="BI77" s="238"/>
      <c r="BJ77" s="238"/>
      <c r="BK77" s="238"/>
      <c r="BL77" s="238"/>
      <c r="BM77" s="238"/>
      <c r="BN77" s="238"/>
      <c r="BO77" s="238"/>
      <c r="BP77" s="238"/>
      <c r="BQ77" s="238"/>
      <c r="BR77" s="238"/>
      <c r="BS77" s="238"/>
      <c r="BT77" s="239"/>
      <c r="BU77" s="182" t="str">
        <f>IF(BZ77="","",VLOOKUP(BZ77,result,2,FALSE))</f>
        <v/>
      </c>
      <c r="BV77" s="183"/>
      <c r="BW77" s="183"/>
      <c r="BX77" s="183"/>
      <c r="BY77" s="184"/>
      <c r="BZ77" s="332"/>
      <c r="CA77" s="333"/>
      <c r="CC77" s="3"/>
      <c r="CD77" s="22">
        <f>IF(BE77=D29,1,0)</f>
        <v>0</v>
      </c>
      <c r="CE77" s="22">
        <f>IF(BE77=D32,1,0)</f>
        <v>0</v>
      </c>
      <c r="CF77" s="22">
        <f>IF(BE77=D35,1,0)</f>
        <v>0</v>
      </c>
      <c r="CG77" s="22">
        <f>IF(BE77=AP29,1,0)</f>
        <v>0</v>
      </c>
      <c r="CH77" s="22">
        <f>IF(BE77=AP32,1,0)</f>
        <v>0</v>
      </c>
      <c r="CI77" s="22">
        <f>IF(BE77=AP35,1,0)</f>
        <v>0</v>
      </c>
      <c r="CJ77" s="3"/>
      <c r="CK77" s="3"/>
      <c r="CL77" s="3"/>
      <c r="CM77" s="3"/>
      <c r="CN77" s="3"/>
      <c r="CO77" s="3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</row>
    <row r="78" spans="1:149" ht="7.5" customHeight="1">
      <c r="B78" s="172"/>
      <c r="C78" s="173"/>
      <c r="D78" s="174"/>
      <c r="E78" s="172"/>
      <c r="F78" s="173"/>
      <c r="G78" s="174"/>
      <c r="H78" s="262"/>
      <c r="I78" s="263"/>
      <c r="J78" s="269"/>
      <c r="K78" s="262"/>
      <c r="L78" s="263"/>
      <c r="M78" s="264"/>
      <c r="N78" s="249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1"/>
      <c r="AF78" s="213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240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2"/>
      <c r="BU78" s="185"/>
      <c r="BV78" s="186"/>
      <c r="BW78" s="186"/>
      <c r="BX78" s="186"/>
      <c r="BY78" s="187"/>
      <c r="BZ78" s="332"/>
      <c r="CA78" s="333"/>
      <c r="CC78" s="3"/>
      <c r="CD78" s="25">
        <f>IF(CD79=D29,1,0)</f>
        <v>0</v>
      </c>
      <c r="CE78" s="25">
        <f>IF(CD79=D32,1,0)</f>
        <v>0</v>
      </c>
      <c r="CF78" s="25">
        <f>IF(CD79=D35,1,0)</f>
        <v>0</v>
      </c>
      <c r="CG78" s="25">
        <f>IF(CD79=AP29,1,0)</f>
        <v>0</v>
      </c>
      <c r="CH78" s="25">
        <f>IF(CD79=AP32,1,0)</f>
        <v>0</v>
      </c>
      <c r="CI78" s="25">
        <f>IF(CD79=AP35,1,0)</f>
        <v>0</v>
      </c>
      <c r="CJ78" s="3"/>
      <c r="CK78" s="3"/>
      <c r="CL78" s="3"/>
      <c r="CM78" s="3"/>
      <c r="CN78" s="3"/>
      <c r="CO78" s="3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</row>
    <row r="79" spans="1:149" ht="7.5" customHeight="1">
      <c r="A79" s="235" t="s">
        <v>55</v>
      </c>
      <c r="B79" s="163" t="s">
        <v>50</v>
      </c>
      <c r="C79" s="164"/>
      <c r="D79" s="165"/>
      <c r="E79" s="163" t="s">
        <v>49</v>
      </c>
      <c r="F79" s="164"/>
      <c r="G79" s="165"/>
      <c r="H79" s="262"/>
      <c r="I79" s="263"/>
      <c r="J79" s="269"/>
      <c r="K79" s="262"/>
      <c r="L79" s="263"/>
      <c r="M79" s="264"/>
      <c r="N79" s="253" t="str">
        <f>IF(B2=6,D5,IF(B2=5,D7,IF(B2=4,"",IF(B2=3,"",""))))</f>
        <v/>
      </c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5"/>
      <c r="AF79" s="213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240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2"/>
      <c r="BU79" s="185"/>
      <c r="BV79" s="186"/>
      <c r="BW79" s="186"/>
      <c r="BX79" s="186"/>
      <c r="BY79" s="187"/>
      <c r="BZ79" s="332"/>
      <c r="CA79" s="333"/>
      <c r="CC79" s="3"/>
      <c r="CD79" s="26" t="str">
        <f>IF(BZ77=""," ",IF(LEFT(BZ77,1)="3",N79,N77))</f>
        <v xml:space="preserve"> </v>
      </c>
      <c r="CE79" s="27"/>
      <c r="CF79" s="27"/>
      <c r="CG79" s="27"/>
      <c r="CH79" s="28"/>
      <c r="CI79" s="28"/>
      <c r="CJ79" s="3"/>
      <c r="CK79" s="3"/>
      <c r="CL79" s="3"/>
      <c r="CM79" s="3"/>
      <c r="CN79" s="3"/>
      <c r="CO79" s="3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</row>
    <row r="80" spans="1:149" ht="7.5" customHeight="1">
      <c r="A80" s="236"/>
      <c r="B80" s="169"/>
      <c r="C80" s="170"/>
      <c r="D80" s="171"/>
      <c r="E80" s="169"/>
      <c r="F80" s="170"/>
      <c r="G80" s="171"/>
      <c r="H80" s="265"/>
      <c r="I80" s="266"/>
      <c r="J80" s="270"/>
      <c r="K80" s="265"/>
      <c r="L80" s="266"/>
      <c r="M80" s="267"/>
      <c r="N80" s="256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8"/>
      <c r="AF80" s="214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243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5"/>
      <c r="BU80" s="188"/>
      <c r="BV80" s="189"/>
      <c r="BW80" s="189"/>
      <c r="BX80" s="189"/>
      <c r="BY80" s="190"/>
      <c r="BZ80" s="332"/>
      <c r="CA80" s="333"/>
      <c r="CC80" s="3"/>
      <c r="CD80" s="28"/>
      <c r="CE80" s="28"/>
      <c r="CF80" s="28"/>
      <c r="CG80" s="28"/>
      <c r="CH80" s="28"/>
      <c r="CI80" s="28"/>
      <c r="CJ80" s="3"/>
      <c r="CK80" s="3"/>
      <c r="CL80" s="3"/>
      <c r="CM80" s="3"/>
      <c r="CN80" s="3"/>
      <c r="CO80" s="3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</row>
    <row r="81" spans="1:149" ht="7.5" customHeight="1">
      <c r="B81" s="172" t="s">
        <v>34</v>
      </c>
      <c r="C81" s="173"/>
      <c r="D81" s="174"/>
      <c r="E81" s="172" t="s">
        <v>28</v>
      </c>
      <c r="F81" s="173"/>
      <c r="G81" s="174"/>
      <c r="H81" s="259"/>
      <c r="I81" s="260"/>
      <c r="J81" s="268"/>
      <c r="K81" s="259"/>
      <c r="L81" s="260"/>
      <c r="M81" s="261"/>
      <c r="N81" s="249" t="str">
        <f>IF(B2=6,D6,IF(B2=5,D3,IF(B2=4,"",IF(B2=3,"",""))))</f>
        <v/>
      </c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1"/>
      <c r="AF81" s="212" t="s">
        <v>2</v>
      </c>
      <c r="AG81" s="194"/>
      <c r="AH81" s="194"/>
      <c r="AI81" s="194"/>
      <c r="AJ81" s="194"/>
      <c r="AK81" s="194" t="s">
        <v>2</v>
      </c>
      <c r="AL81" s="194"/>
      <c r="AM81" s="194"/>
      <c r="AN81" s="194"/>
      <c r="AO81" s="194"/>
      <c r="AP81" s="194" t="s">
        <v>2</v>
      </c>
      <c r="AQ81" s="194"/>
      <c r="AR81" s="194"/>
      <c r="AS81" s="194"/>
      <c r="AT81" s="194"/>
      <c r="AU81" s="194" t="s">
        <v>2</v>
      </c>
      <c r="AV81" s="194"/>
      <c r="AW81" s="194"/>
      <c r="AX81" s="194"/>
      <c r="AY81" s="194"/>
      <c r="AZ81" s="194" t="s">
        <v>2</v>
      </c>
      <c r="BA81" s="194"/>
      <c r="BB81" s="194"/>
      <c r="BC81" s="194"/>
      <c r="BD81" s="194"/>
      <c r="BE81" s="240" t="str">
        <f>IF(BZ81=""," ",IF(LEFT(BZ81,1)="3",N81,N83))</f>
        <v xml:space="preserve"> </v>
      </c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2"/>
      <c r="BU81" s="185" t="str">
        <f>IF(BZ81="","",VLOOKUP(BZ81,result,2,FALSE))</f>
        <v/>
      </c>
      <c r="BV81" s="186"/>
      <c r="BW81" s="186"/>
      <c r="BX81" s="186"/>
      <c r="BY81" s="187"/>
      <c r="BZ81" s="332"/>
      <c r="CA81" s="333"/>
      <c r="CC81" s="3"/>
      <c r="CD81" s="22">
        <f>IF(BE81=D29,1,0)</f>
        <v>0</v>
      </c>
      <c r="CE81" s="22">
        <f>IF(BE81=D32,1,0)</f>
        <v>0</v>
      </c>
      <c r="CF81" s="22">
        <f>IF(BE81=D35,1,0)</f>
        <v>0</v>
      </c>
      <c r="CG81" s="22">
        <f>IF(BE81=AP29,1,0)</f>
        <v>0</v>
      </c>
      <c r="CH81" s="22">
        <f>IF(BE81=AP32,1,0)</f>
        <v>0</v>
      </c>
      <c r="CI81" s="22">
        <f>IF(BE81=AP35,1,0)</f>
        <v>0</v>
      </c>
      <c r="CJ81" s="3"/>
      <c r="CK81" s="3"/>
      <c r="CL81" s="3"/>
      <c r="CM81" s="3"/>
      <c r="CN81" s="3"/>
      <c r="CO81" s="3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</row>
    <row r="82" spans="1:149" ht="7.5" customHeight="1">
      <c r="B82" s="172"/>
      <c r="C82" s="173"/>
      <c r="D82" s="174"/>
      <c r="E82" s="172"/>
      <c r="F82" s="173"/>
      <c r="G82" s="174"/>
      <c r="H82" s="262"/>
      <c r="I82" s="263"/>
      <c r="J82" s="269"/>
      <c r="K82" s="262"/>
      <c r="L82" s="263"/>
      <c r="M82" s="264"/>
      <c r="N82" s="249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1"/>
      <c r="AF82" s="213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240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2"/>
      <c r="BU82" s="185"/>
      <c r="BV82" s="186"/>
      <c r="BW82" s="186"/>
      <c r="BX82" s="186"/>
      <c r="BY82" s="187"/>
      <c r="BZ82" s="332"/>
      <c r="CA82" s="333"/>
      <c r="CC82" s="3"/>
      <c r="CD82" s="25">
        <f>IF(CD83=D29,1,0)</f>
        <v>0</v>
      </c>
      <c r="CE82" s="25">
        <f>IF(CD83=D32,1,0)</f>
        <v>0</v>
      </c>
      <c r="CF82" s="25">
        <f>IF(CD83=D35,1,0)</f>
        <v>0</v>
      </c>
      <c r="CG82" s="25">
        <f>IF(CD83=AP29,1,0)</f>
        <v>0</v>
      </c>
      <c r="CH82" s="25">
        <f>IF(CD83=AP32,1,0)</f>
        <v>0</v>
      </c>
      <c r="CI82" s="25">
        <f>IF(CD83=AP35,1,0)</f>
        <v>0</v>
      </c>
      <c r="CJ82" s="3"/>
      <c r="CK82" s="3"/>
      <c r="CL82" s="3"/>
      <c r="CM82" s="3"/>
      <c r="CN82" s="3"/>
      <c r="CO82" s="3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</row>
    <row r="83" spans="1:149" ht="7.5" customHeight="1">
      <c r="A83" s="235" t="s">
        <v>55</v>
      </c>
      <c r="B83" s="163" t="s">
        <v>48</v>
      </c>
      <c r="C83" s="164"/>
      <c r="D83" s="165"/>
      <c r="E83" s="163" t="s">
        <v>48</v>
      </c>
      <c r="F83" s="164"/>
      <c r="G83" s="165"/>
      <c r="H83" s="262"/>
      <c r="I83" s="263"/>
      <c r="J83" s="269"/>
      <c r="K83" s="262"/>
      <c r="L83" s="263"/>
      <c r="M83" s="264"/>
      <c r="N83" s="253" t="str">
        <f>IF(B2=6,D8,IF(B2=5,D4,IF(B2=4,"",IF(B2=3,"",""))))</f>
        <v/>
      </c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5"/>
      <c r="AF83" s="213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240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2"/>
      <c r="BU83" s="185"/>
      <c r="BV83" s="186"/>
      <c r="BW83" s="186"/>
      <c r="BX83" s="186"/>
      <c r="BY83" s="187"/>
      <c r="BZ83" s="332"/>
      <c r="CA83" s="333"/>
      <c r="CC83" s="3"/>
      <c r="CD83" s="26" t="str">
        <f>IF(BZ81=""," ",IF(LEFT(BZ81,1)="3",N83,N81))</f>
        <v xml:space="preserve"> </v>
      </c>
      <c r="CE83" s="27"/>
      <c r="CF83" s="27"/>
      <c r="CG83" s="27"/>
      <c r="CH83" s="28"/>
      <c r="CI83" s="28"/>
      <c r="CJ83" s="3"/>
      <c r="CK83" s="3"/>
      <c r="CL83" s="3"/>
      <c r="CM83" s="3"/>
      <c r="CN83" s="3"/>
      <c r="CO83" s="3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</row>
    <row r="84" spans="1:149" ht="7.5" customHeight="1">
      <c r="A84" s="236"/>
      <c r="B84" s="166"/>
      <c r="C84" s="167"/>
      <c r="D84" s="168"/>
      <c r="E84" s="169"/>
      <c r="F84" s="170"/>
      <c r="G84" s="171"/>
      <c r="H84" s="265"/>
      <c r="I84" s="266"/>
      <c r="J84" s="270"/>
      <c r="K84" s="265"/>
      <c r="L84" s="266"/>
      <c r="M84" s="267"/>
      <c r="N84" s="338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40"/>
      <c r="AF84" s="213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243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5"/>
      <c r="BU84" s="185"/>
      <c r="BV84" s="186"/>
      <c r="BW84" s="186"/>
      <c r="BX84" s="186"/>
      <c r="BY84" s="187"/>
      <c r="BZ84" s="332"/>
      <c r="CA84" s="333"/>
      <c r="CC84" s="3"/>
      <c r="CD84" s="28"/>
      <c r="CE84" s="28"/>
      <c r="CF84" s="28"/>
      <c r="CG84" s="28"/>
      <c r="CH84" s="28"/>
      <c r="CI84" s="28"/>
      <c r="CJ84" s="3"/>
      <c r="CK84" s="3"/>
      <c r="CL84" s="3"/>
      <c r="CM84" s="3"/>
      <c r="CN84" s="3"/>
      <c r="CO84" s="3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</row>
    <row r="85" spans="1:149" ht="7.5" customHeight="1">
      <c r="B85" s="172" t="s">
        <v>23</v>
      </c>
      <c r="C85" s="173"/>
      <c r="D85" s="174"/>
      <c r="E85" s="271"/>
      <c r="F85" s="272"/>
      <c r="G85" s="273"/>
      <c r="H85" s="259"/>
      <c r="I85" s="260"/>
      <c r="J85" s="268"/>
      <c r="K85" s="259"/>
      <c r="L85" s="260"/>
      <c r="M85" s="261"/>
      <c r="N85" s="249" t="str">
        <f>IF(B2=6,D4,IF(B2=5,"",IF(B2=4,"",IF(B2=3,"",""))))</f>
        <v/>
      </c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1"/>
      <c r="AF85" s="252" t="s">
        <v>2</v>
      </c>
      <c r="AG85" s="211"/>
      <c r="AH85" s="211"/>
      <c r="AI85" s="211"/>
      <c r="AJ85" s="211"/>
      <c r="AK85" s="211" t="s">
        <v>2</v>
      </c>
      <c r="AL85" s="211"/>
      <c r="AM85" s="211"/>
      <c r="AN85" s="211"/>
      <c r="AO85" s="211"/>
      <c r="AP85" s="211" t="s">
        <v>2</v>
      </c>
      <c r="AQ85" s="211"/>
      <c r="AR85" s="211"/>
      <c r="AS85" s="211"/>
      <c r="AT85" s="211"/>
      <c r="AU85" s="211" t="s">
        <v>2</v>
      </c>
      <c r="AV85" s="211"/>
      <c r="AW85" s="211"/>
      <c r="AX85" s="211"/>
      <c r="AY85" s="211"/>
      <c r="AZ85" s="211" t="s">
        <v>2</v>
      </c>
      <c r="BA85" s="211"/>
      <c r="BB85" s="211"/>
      <c r="BC85" s="211"/>
      <c r="BD85" s="211"/>
      <c r="BE85" s="246" t="str">
        <f>IF(BZ85=""," ",IF(LEFT(BZ85,1)="3",N85,N87))</f>
        <v xml:space="preserve"> </v>
      </c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8"/>
      <c r="BU85" s="191" t="str">
        <f>IF(BZ85="","",VLOOKUP(BZ85,result,2,FALSE))</f>
        <v/>
      </c>
      <c r="BV85" s="192"/>
      <c r="BW85" s="192"/>
      <c r="BX85" s="192"/>
      <c r="BY85" s="193"/>
      <c r="BZ85" s="332"/>
      <c r="CA85" s="333"/>
      <c r="CC85" s="3"/>
      <c r="CD85" s="22">
        <f>IF(BE85=D29,1,0)</f>
        <v>0</v>
      </c>
      <c r="CE85" s="22">
        <f>IF(BE85=D32,1,0)</f>
        <v>0</v>
      </c>
      <c r="CF85" s="22">
        <f>IF(BE85=D35,1,0)</f>
        <v>0</v>
      </c>
      <c r="CG85" s="22">
        <f>IF(BE85=AP29,1,0)</f>
        <v>0</v>
      </c>
      <c r="CH85" s="22">
        <f>IF(BE85=AP32,1,0)</f>
        <v>0</v>
      </c>
      <c r="CI85" s="22">
        <f>IF(BE85=AP35,1,0)</f>
        <v>0</v>
      </c>
      <c r="CJ85" s="3"/>
      <c r="CK85" s="3"/>
      <c r="CL85" s="3"/>
      <c r="CM85" s="3"/>
      <c r="CN85" s="3"/>
      <c r="CO85" s="3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</row>
    <row r="86" spans="1:149" ht="7.5" customHeight="1">
      <c r="B86" s="172"/>
      <c r="C86" s="173"/>
      <c r="D86" s="174"/>
      <c r="E86" s="262"/>
      <c r="F86" s="263"/>
      <c r="G86" s="269"/>
      <c r="H86" s="262"/>
      <c r="I86" s="263"/>
      <c r="J86" s="269"/>
      <c r="K86" s="262"/>
      <c r="L86" s="263"/>
      <c r="M86" s="264"/>
      <c r="N86" s="249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1"/>
      <c r="AF86" s="213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240"/>
      <c r="BF86" s="241"/>
      <c r="BG86" s="241"/>
      <c r="BH86" s="241"/>
      <c r="BI86" s="241"/>
      <c r="BJ86" s="241"/>
      <c r="BK86" s="241"/>
      <c r="BL86" s="241"/>
      <c r="BM86" s="241"/>
      <c r="BN86" s="241"/>
      <c r="BO86" s="241"/>
      <c r="BP86" s="241"/>
      <c r="BQ86" s="241"/>
      <c r="BR86" s="241"/>
      <c r="BS86" s="241"/>
      <c r="BT86" s="242"/>
      <c r="BU86" s="185"/>
      <c r="BV86" s="186"/>
      <c r="BW86" s="186"/>
      <c r="BX86" s="186"/>
      <c r="BY86" s="187"/>
      <c r="BZ86" s="332"/>
      <c r="CA86" s="333"/>
      <c r="CC86" s="3"/>
      <c r="CD86" s="25">
        <f>IF(CD87=D29,1,0)</f>
        <v>0</v>
      </c>
      <c r="CE86" s="25">
        <f>IF(CD87=D32,1,0)</f>
        <v>0</v>
      </c>
      <c r="CF86" s="25">
        <f>IF(CD87=D35,1,0)</f>
        <v>0</v>
      </c>
      <c r="CG86" s="25">
        <f>IF(CD87=AP29,1,0)</f>
        <v>0</v>
      </c>
      <c r="CH86" s="25">
        <f>IF(CD87=AP32,1,0)</f>
        <v>0</v>
      </c>
      <c r="CI86" s="25">
        <f>IF(CD87=AP35,1,0)</f>
        <v>0</v>
      </c>
      <c r="CJ86" s="3"/>
      <c r="CK86" s="3"/>
      <c r="CL86" s="3"/>
      <c r="CM86" s="3"/>
      <c r="CN86" s="3"/>
      <c r="CO86" s="3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</row>
    <row r="87" spans="1:149" ht="7.5" customHeight="1">
      <c r="A87" s="235" t="s">
        <v>55</v>
      </c>
      <c r="B87" s="163" t="s">
        <v>51</v>
      </c>
      <c r="C87" s="164"/>
      <c r="D87" s="165"/>
      <c r="E87" s="262"/>
      <c r="F87" s="263"/>
      <c r="G87" s="269"/>
      <c r="H87" s="262"/>
      <c r="I87" s="263"/>
      <c r="J87" s="269"/>
      <c r="K87" s="262"/>
      <c r="L87" s="263"/>
      <c r="M87" s="264"/>
      <c r="N87" s="253" t="str">
        <f>IF(B2=6,D5,IF(B2=5,"",IF(B2=4,"",IF(B2=3,"",""))))</f>
        <v/>
      </c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5"/>
      <c r="AF87" s="213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240"/>
      <c r="BF87" s="241"/>
      <c r="BG87" s="241"/>
      <c r="BH87" s="241"/>
      <c r="BI87" s="241"/>
      <c r="BJ87" s="241"/>
      <c r="BK87" s="241"/>
      <c r="BL87" s="241"/>
      <c r="BM87" s="241"/>
      <c r="BN87" s="241"/>
      <c r="BO87" s="241"/>
      <c r="BP87" s="241"/>
      <c r="BQ87" s="241"/>
      <c r="BR87" s="241"/>
      <c r="BS87" s="241"/>
      <c r="BT87" s="242"/>
      <c r="BU87" s="185"/>
      <c r="BV87" s="186"/>
      <c r="BW87" s="186"/>
      <c r="BX87" s="186"/>
      <c r="BY87" s="187"/>
      <c r="BZ87" s="332"/>
      <c r="CA87" s="333"/>
      <c r="CC87" s="3"/>
      <c r="CD87" s="26" t="str">
        <f>IF(BZ85=""," ",IF(LEFT(BZ85,1)="3",N87,N85))</f>
        <v xml:space="preserve"> </v>
      </c>
      <c r="CE87" s="27"/>
      <c r="CF87" s="27"/>
      <c r="CG87" s="27"/>
      <c r="CH87" s="28"/>
      <c r="CI87" s="28"/>
      <c r="CJ87" s="3"/>
      <c r="CK87" s="3"/>
      <c r="CL87" s="3"/>
      <c r="CM87" s="3"/>
      <c r="CN87" s="3"/>
      <c r="CO87" s="3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</row>
    <row r="88" spans="1:149" ht="7.5" customHeight="1">
      <c r="A88" s="236"/>
      <c r="B88" s="169"/>
      <c r="C88" s="170"/>
      <c r="D88" s="171"/>
      <c r="E88" s="265"/>
      <c r="F88" s="266"/>
      <c r="G88" s="270"/>
      <c r="H88" s="265"/>
      <c r="I88" s="266"/>
      <c r="J88" s="270"/>
      <c r="K88" s="265"/>
      <c r="L88" s="266"/>
      <c r="M88" s="267"/>
      <c r="N88" s="256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8"/>
      <c r="AF88" s="214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243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5"/>
      <c r="BU88" s="185"/>
      <c r="BV88" s="186"/>
      <c r="BW88" s="186"/>
      <c r="BX88" s="186"/>
      <c r="BY88" s="187"/>
      <c r="BZ88" s="332"/>
      <c r="CA88" s="333"/>
      <c r="CC88" s="3"/>
      <c r="CD88" s="28"/>
      <c r="CE88" s="28"/>
      <c r="CF88" s="28"/>
      <c r="CG88" s="28"/>
      <c r="CH88" s="28"/>
      <c r="CI88" s="28"/>
      <c r="CJ88" s="3"/>
      <c r="CK88" s="3"/>
      <c r="CL88" s="3"/>
      <c r="CM88" s="3"/>
      <c r="CN88" s="3"/>
      <c r="CO88" s="3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</row>
    <row r="89" spans="1:149" ht="7.5" customHeight="1">
      <c r="B89" s="172" t="s">
        <v>32</v>
      </c>
      <c r="C89" s="173"/>
      <c r="D89" s="174"/>
      <c r="E89" s="259"/>
      <c r="F89" s="260"/>
      <c r="G89" s="268"/>
      <c r="H89" s="259"/>
      <c r="I89" s="260"/>
      <c r="J89" s="268"/>
      <c r="K89" s="259"/>
      <c r="L89" s="260"/>
      <c r="M89" s="261"/>
      <c r="N89" s="249" t="str">
        <f>IF(B2=6,D3,IF(B2=5,"",IF(B2=4,"",IF(B2=3,"",""))))</f>
        <v/>
      </c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1"/>
      <c r="AF89" s="212" t="s">
        <v>2</v>
      </c>
      <c r="AG89" s="194"/>
      <c r="AH89" s="194"/>
      <c r="AI89" s="194"/>
      <c r="AJ89" s="194"/>
      <c r="AK89" s="194" t="s">
        <v>2</v>
      </c>
      <c r="AL89" s="194"/>
      <c r="AM89" s="194"/>
      <c r="AN89" s="194"/>
      <c r="AO89" s="194"/>
      <c r="AP89" s="194" t="s">
        <v>2</v>
      </c>
      <c r="AQ89" s="194"/>
      <c r="AR89" s="194"/>
      <c r="AS89" s="194"/>
      <c r="AT89" s="194"/>
      <c r="AU89" s="194" t="s">
        <v>2</v>
      </c>
      <c r="AV89" s="194"/>
      <c r="AW89" s="194"/>
      <c r="AX89" s="194"/>
      <c r="AY89" s="194"/>
      <c r="AZ89" s="194" t="s">
        <v>2</v>
      </c>
      <c r="BA89" s="194"/>
      <c r="BB89" s="194"/>
      <c r="BC89" s="194"/>
      <c r="BD89" s="194"/>
      <c r="BE89" s="237" t="str">
        <f>IF(BZ89=""," ",IF(LEFT(BZ89,1)="3",N89,N91))</f>
        <v xml:space="preserve"> </v>
      </c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8"/>
      <c r="BR89" s="238"/>
      <c r="BS89" s="238"/>
      <c r="BT89" s="239"/>
      <c r="BU89" s="182" t="str">
        <f>IF(BZ89="","",VLOOKUP(BZ89,result,2,FALSE))</f>
        <v/>
      </c>
      <c r="BV89" s="183"/>
      <c r="BW89" s="183"/>
      <c r="BX89" s="183"/>
      <c r="BY89" s="184"/>
      <c r="BZ89" s="332"/>
      <c r="CA89" s="333"/>
      <c r="CC89" s="3"/>
      <c r="CD89" s="22">
        <f>IF(BE89=D29,1,0)</f>
        <v>0</v>
      </c>
      <c r="CE89" s="22">
        <f>IF(BE89=D32,1,0)</f>
        <v>0</v>
      </c>
      <c r="CF89" s="22">
        <f>IF(BE89=D35,1,0)</f>
        <v>0</v>
      </c>
      <c r="CG89" s="22">
        <f>IF(BE89=AP29,1,0)</f>
        <v>0</v>
      </c>
      <c r="CH89" s="22">
        <f>IF(BE89=AP32,1,0)</f>
        <v>0</v>
      </c>
      <c r="CI89" s="22">
        <f>IF(BE89=AP35,1,0)</f>
        <v>0</v>
      </c>
      <c r="CJ89" s="3"/>
      <c r="CK89" s="3"/>
      <c r="CL89" s="3"/>
      <c r="CM89" s="3"/>
      <c r="CN89" s="3"/>
      <c r="CO89" s="3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</row>
    <row r="90" spans="1:149" ht="7.5" customHeight="1">
      <c r="B90" s="172"/>
      <c r="C90" s="173"/>
      <c r="D90" s="174"/>
      <c r="E90" s="262"/>
      <c r="F90" s="263"/>
      <c r="G90" s="269"/>
      <c r="H90" s="262"/>
      <c r="I90" s="263"/>
      <c r="J90" s="269"/>
      <c r="K90" s="262"/>
      <c r="L90" s="263"/>
      <c r="M90" s="264"/>
      <c r="N90" s="249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1"/>
      <c r="AF90" s="213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240"/>
      <c r="BF90" s="241"/>
      <c r="BG90" s="241"/>
      <c r="BH90" s="241"/>
      <c r="BI90" s="241"/>
      <c r="BJ90" s="241"/>
      <c r="BK90" s="241"/>
      <c r="BL90" s="241"/>
      <c r="BM90" s="241"/>
      <c r="BN90" s="241"/>
      <c r="BO90" s="241"/>
      <c r="BP90" s="241"/>
      <c r="BQ90" s="241"/>
      <c r="BR90" s="241"/>
      <c r="BS90" s="241"/>
      <c r="BT90" s="242"/>
      <c r="BU90" s="185"/>
      <c r="BV90" s="186"/>
      <c r="BW90" s="186"/>
      <c r="BX90" s="186"/>
      <c r="BY90" s="187"/>
      <c r="BZ90" s="332"/>
      <c r="CA90" s="333"/>
      <c r="CC90" s="3"/>
      <c r="CD90" s="25">
        <f>IF(CD91=D29,1,0)</f>
        <v>0</v>
      </c>
      <c r="CE90" s="25">
        <f>IF(CD91=D32,1,0)</f>
        <v>0</v>
      </c>
      <c r="CF90" s="25">
        <f>IF(CD91=D35,1,0)</f>
        <v>0</v>
      </c>
      <c r="CG90" s="25">
        <f>IF(CD91=AP29,1,0)</f>
        <v>0</v>
      </c>
      <c r="CH90" s="25">
        <f>IF(CD91=AP32,1,0)</f>
        <v>0</v>
      </c>
      <c r="CI90" s="25">
        <f>IF(CD91=AP35,1,0)</f>
        <v>0</v>
      </c>
      <c r="CJ90" s="3"/>
      <c r="CK90" s="3"/>
      <c r="CL90" s="3"/>
      <c r="CM90" s="3"/>
      <c r="CN90" s="3"/>
      <c r="CO90" s="3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</row>
    <row r="91" spans="1:149" s="29" customFormat="1" ht="7.5" customHeight="1">
      <c r="A91" s="235" t="s">
        <v>55</v>
      </c>
      <c r="B91" s="163" t="s">
        <v>50</v>
      </c>
      <c r="C91" s="164"/>
      <c r="D91" s="165"/>
      <c r="E91" s="262"/>
      <c r="F91" s="263"/>
      <c r="G91" s="269"/>
      <c r="H91" s="262"/>
      <c r="I91" s="263"/>
      <c r="J91" s="269"/>
      <c r="K91" s="262"/>
      <c r="L91" s="263"/>
      <c r="M91" s="264"/>
      <c r="N91" s="253" t="str">
        <f>IF(B2=6,D7,IF(B2=5,"",IF(B2=4,"",IF(B2=3,"",""))))</f>
        <v/>
      </c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5"/>
      <c r="AF91" s="213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240"/>
      <c r="BF91" s="241"/>
      <c r="BG91" s="241"/>
      <c r="BH91" s="241"/>
      <c r="BI91" s="241"/>
      <c r="BJ91" s="241"/>
      <c r="BK91" s="241"/>
      <c r="BL91" s="241"/>
      <c r="BM91" s="241"/>
      <c r="BN91" s="241"/>
      <c r="BO91" s="241"/>
      <c r="BP91" s="241"/>
      <c r="BQ91" s="241"/>
      <c r="BR91" s="241"/>
      <c r="BS91" s="241"/>
      <c r="BT91" s="242"/>
      <c r="BU91" s="185"/>
      <c r="BV91" s="186"/>
      <c r="BW91" s="186"/>
      <c r="BX91" s="186"/>
      <c r="BY91" s="187"/>
      <c r="BZ91" s="332"/>
      <c r="CA91" s="333"/>
      <c r="CB91" s="14"/>
      <c r="CC91" s="3"/>
      <c r="CD91" s="26" t="str">
        <f>IF(BZ89=""," ",IF(LEFT(BZ89,1)="3",N91,N89))</f>
        <v xml:space="preserve"> </v>
      </c>
      <c r="CE91" s="27"/>
      <c r="CF91" s="27"/>
      <c r="CG91" s="27"/>
      <c r="CH91" s="28"/>
      <c r="CI91" s="28"/>
      <c r="CJ91" s="3"/>
      <c r="CK91" s="3"/>
      <c r="CL91" s="3"/>
      <c r="CM91" s="3"/>
      <c r="CN91" s="3"/>
      <c r="CO91" s="3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</row>
    <row r="92" spans="1:149" ht="7.5" customHeight="1">
      <c r="A92" s="236"/>
      <c r="B92" s="169"/>
      <c r="C92" s="170"/>
      <c r="D92" s="171"/>
      <c r="E92" s="265"/>
      <c r="F92" s="266"/>
      <c r="G92" s="270"/>
      <c r="H92" s="265"/>
      <c r="I92" s="266"/>
      <c r="J92" s="270"/>
      <c r="K92" s="265"/>
      <c r="L92" s="266"/>
      <c r="M92" s="267"/>
      <c r="N92" s="256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8"/>
      <c r="AF92" s="214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243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5"/>
      <c r="BU92" s="188"/>
      <c r="BV92" s="189"/>
      <c r="BW92" s="189"/>
      <c r="BX92" s="189"/>
      <c r="BY92" s="190"/>
      <c r="BZ92" s="332"/>
      <c r="CA92" s="333"/>
      <c r="CC92" s="3"/>
      <c r="CD92" s="28"/>
      <c r="CE92" s="28"/>
      <c r="CF92" s="28"/>
      <c r="CG92" s="28"/>
      <c r="CH92" s="28"/>
      <c r="CI92" s="28"/>
      <c r="CJ92" s="3"/>
      <c r="CK92" s="3"/>
      <c r="CL92" s="3"/>
      <c r="CM92" s="3"/>
      <c r="CN92" s="3"/>
      <c r="CO92" s="3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</row>
    <row r="93" spans="1:149" ht="7.5" customHeight="1">
      <c r="B93" s="172" t="s">
        <v>35</v>
      </c>
      <c r="C93" s="173"/>
      <c r="D93" s="174"/>
      <c r="E93" s="259"/>
      <c r="F93" s="260"/>
      <c r="G93" s="268"/>
      <c r="H93" s="259"/>
      <c r="I93" s="260"/>
      <c r="J93" s="268"/>
      <c r="K93" s="259"/>
      <c r="L93" s="260"/>
      <c r="M93" s="261"/>
      <c r="N93" s="249" t="str">
        <f>IF(B2=6,D5,IF(B2=5,"",IF(B2=4,"",IF(B2=3,"",""))))</f>
        <v/>
      </c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1"/>
      <c r="AF93" s="212" t="s">
        <v>2</v>
      </c>
      <c r="AG93" s="194"/>
      <c r="AH93" s="194"/>
      <c r="AI93" s="194"/>
      <c r="AJ93" s="194"/>
      <c r="AK93" s="194" t="s">
        <v>2</v>
      </c>
      <c r="AL93" s="194"/>
      <c r="AM93" s="194"/>
      <c r="AN93" s="194"/>
      <c r="AO93" s="194"/>
      <c r="AP93" s="194" t="s">
        <v>2</v>
      </c>
      <c r="AQ93" s="194"/>
      <c r="AR93" s="194"/>
      <c r="AS93" s="194"/>
      <c r="AT93" s="194"/>
      <c r="AU93" s="194" t="s">
        <v>2</v>
      </c>
      <c r="AV93" s="194"/>
      <c r="AW93" s="194"/>
      <c r="AX93" s="194"/>
      <c r="AY93" s="194"/>
      <c r="AZ93" s="194" t="s">
        <v>2</v>
      </c>
      <c r="BA93" s="194"/>
      <c r="BB93" s="194"/>
      <c r="BC93" s="194"/>
      <c r="BD93" s="194"/>
      <c r="BE93" s="237" t="str">
        <f>IF(BZ93=""," ",IF(LEFT(BZ93,1)="3",N93,N95))</f>
        <v xml:space="preserve"> </v>
      </c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9"/>
      <c r="BU93" s="182" t="str">
        <f>IF(BZ93="","",VLOOKUP(BZ93,result,2,FALSE))</f>
        <v/>
      </c>
      <c r="BV93" s="183"/>
      <c r="BW93" s="183"/>
      <c r="BX93" s="183"/>
      <c r="BY93" s="184"/>
      <c r="BZ93" s="332"/>
      <c r="CA93" s="333"/>
      <c r="CC93" s="3"/>
      <c r="CD93" s="22">
        <f>IF(BE93=D29,1,0)</f>
        <v>0</v>
      </c>
      <c r="CE93" s="22">
        <f>IF(BE93=D32,1,0)</f>
        <v>0</v>
      </c>
      <c r="CF93" s="22">
        <f>IF(BE93=D35,1,0)</f>
        <v>0</v>
      </c>
      <c r="CG93" s="22">
        <f>IF(BE93=AP29,1,0)</f>
        <v>0</v>
      </c>
      <c r="CH93" s="22">
        <f>IF(BE93=AP32,1,0)</f>
        <v>0</v>
      </c>
      <c r="CI93" s="22">
        <f>IF(BE93=AP35,1,0)</f>
        <v>0</v>
      </c>
      <c r="CJ93" s="3"/>
      <c r="CK93" s="3"/>
      <c r="CL93" s="3"/>
      <c r="CM93" s="3"/>
      <c r="CN93" s="3"/>
      <c r="CO93" s="3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</row>
    <row r="94" spans="1:149" ht="7.5" customHeight="1">
      <c r="B94" s="172"/>
      <c r="C94" s="173"/>
      <c r="D94" s="174"/>
      <c r="E94" s="262"/>
      <c r="F94" s="263"/>
      <c r="G94" s="269"/>
      <c r="H94" s="262"/>
      <c r="I94" s="263"/>
      <c r="J94" s="269"/>
      <c r="K94" s="262"/>
      <c r="L94" s="263"/>
      <c r="M94" s="264"/>
      <c r="N94" s="249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1"/>
      <c r="AF94" s="213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240"/>
      <c r="BF94" s="241"/>
      <c r="BG94" s="241"/>
      <c r="BH94" s="241"/>
      <c r="BI94" s="241"/>
      <c r="BJ94" s="241"/>
      <c r="BK94" s="241"/>
      <c r="BL94" s="241"/>
      <c r="BM94" s="241"/>
      <c r="BN94" s="241"/>
      <c r="BO94" s="241"/>
      <c r="BP94" s="241"/>
      <c r="BQ94" s="241"/>
      <c r="BR94" s="241"/>
      <c r="BS94" s="241"/>
      <c r="BT94" s="242"/>
      <c r="BU94" s="185"/>
      <c r="BV94" s="186"/>
      <c r="BW94" s="186"/>
      <c r="BX94" s="186"/>
      <c r="BY94" s="187"/>
      <c r="BZ94" s="332"/>
      <c r="CA94" s="333"/>
      <c r="CC94" s="3"/>
      <c r="CD94" s="25">
        <f>IF(CD95=D29,1,0)</f>
        <v>0</v>
      </c>
      <c r="CE94" s="25">
        <f>IF(CD95=D32,1,0)</f>
        <v>0</v>
      </c>
      <c r="CF94" s="25">
        <f>IF(CD95=D35,1,0)</f>
        <v>0</v>
      </c>
      <c r="CG94" s="25">
        <f>IF(CD95=AP29,1,0)</f>
        <v>0</v>
      </c>
      <c r="CH94" s="25">
        <f>IF(CD95=AP32,1,0)</f>
        <v>0</v>
      </c>
      <c r="CI94" s="25">
        <f>IF(CD95=AP35,1,0)</f>
        <v>0</v>
      </c>
      <c r="CJ94" s="3"/>
      <c r="CK94" s="3"/>
      <c r="CL94" s="3"/>
      <c r="CM94" s="3"/>
      <c r="CN94" s="3"/>
      <c r="CO94" s="3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</row>
    <row r="95" spans="1:149" ht="7.5" customHeight="1">
      <c r="A95" s="235" t="s">
        <v>55</v>
      </c>
      <c r="B95" s="163" t="s">
        <v>49</v>
      </c>
      <c r="C95" s="164"/>
      <c r="D95" s="165"/>
      <c r="E95" s="262"/>
      <c r="F95" s="263"/>
      <c r="G95" s="269"/>
      <c r="H95" s="262"/>
      <c r="I95" s="263"/>
      <c r="J95" s="269"/>
      <c r="K95" s="262"/>
      <c r="L95" s="263"/>
      <c r="M95" s="264"/>
      <c r="N95" s="253" t="str">
        <f>IF(B2=6,D8,IF(B2=5,"",IF(B2=4,"",IF(B2=3,"",""))))</f>
        <v/>
      </c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5"/>
      <c r="AF95" s="213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240"/>
      <c r="BF95" s="241"/>
      <c r="BG95" s="241"/>
      <c r="BH95" s="241"/>
      <c r="BI95" s="241"/>
      <c r="BJ95" s="241"/>
      <c r="BK95" s="241"/>
      <c r="BL95" s="241"/>
      <c r="BM95" s="241"/>
      <c r="BN95" s="241"/>
      <c r="BO95" s="241"/>
      <c r="BP95" s="241"/>
      <c r="BQ95" s="241"/>
      <c r="BR95" s="241"/>
      <c r="BS95" s="241"/>
      <c r="BT95" s="242"/>
      <c r="BU95" s="185"/>
      <c r="BV95" s="186"/>
      <c r="BW95" s="186"/>
      <c r="BX95" s="186"/>
      <c r="BY95" s="187"/>
      <c r="BZ95" s="332"/>
      <c r="CA95" s="333"/>
      <c r="CC95" s="3"/>
      <c r="CD95" s="26" t="str">
        <f>IF(BZ93=""," ",IF(LEFT(BZ93,1)="3",N95,N93))</f>
        <v xml:space="preserve"> </v>
      </c>
      <c r="CE95" s="27"/>
      <c r="CF95" s="27"/>
      <c r="CG95" s="27"/>
      <c r="CH95" s="28"/>
      <c r="CI95" s="28"/>
      <c r="CJ95" s="3"/>
      <c r="CK95" s="3"/>
      <c r="CL95" s="3"/>
      <c r="CM95" s="3"/>
      <c r="CN95" s="3"/>
      <c r="CO95" s="3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</row>
    <row r="96" spans="1:149" ht="7.5" customHeight="1">
      <c r="A96" s="236"/>
      <c r="B96" s="169"/>
      <c r="C96" s="170"/>
      <c r="D96" s="171"/>
      <c r="E96" s="265"/>
      <c r="F96" s="266"/>
      <c r="G96" s="270"/>
      <c r="H96" s="265"/>
      <c r="I96" s="266"/>
      <c r="J96" s="270"/>
      <c r="K96" s="265"/>
      <c r="L96" s="266"/>
      <c r="M96" s="267"/>
      <c r="N96" s="256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8"/>
      <c r="AF96" s="214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243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  <c r="BS96" s="244"/>
      <c r="BT96" s="245"/>
      <c r="BU96" s="188"/>
      <c r="BV96" s="189"/>
      <c r="BW96" s="189"/>
      <c r="BX96" s="189"/>
      <c r="BY96" s="190"/>
      <c r="BZ96" s="332"/>
      <c r="CA96" s="333"/>
      <c r="CC96" s="3"/>
      <c r="CD96" s="28"/>
      <c r="CE96" s="28"/>
      <c r="CF96" s="28"/>
      <c r="CG96" s="28"/>
      <c r="CH96" s="28"/>
      <c r="CI96" s="28"/>
      <c r="CJ96" s="3"/>
      <c r="CK96" s="3"/>
      <c r="CL96" s="3"/>
      <c r="CM96" s="3"/>
      <c r="CN96" s="3"/>
      <c r="CO96" s="3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</row>
    <row r="97" spans="1:149" ht="7.5" customHeight="1">
      <c r="B97" s="172" t="s">
        <v>26</v>
      </c>
      <c r="C97" s="173"/>
      <c r="D97" s="174"/>
      <c r="E97" s="259"/>
      <c r="F97" s="260"/>
      <c r="G97" s="268"/>
      <c r="H97" s="259"/>
      <c r="I97" s="260"/>
      <c r="J97" s="268"/>
      <c r="K97" s="259"/>
      <c r="L97" s="260"/>
      <c r="M97" s="261"/>
      <c r="N97" s="249" t="str">
        <f>IF(B2=6,D6,IF(B2=5,"",IF(B2=4,"",IF(B2=3,"",""))))</f>
        <v/>
      </c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1"/>
      <c r="AF97" s="212" t="s">
        <v>2</v>
      </c>
      <c r="AG97" s="194"/>
      <c r="AH97" s="194"/>
      <c r="AI97" s="194"/>
      <c r="AJ97" s="194"/>
      <c r="AK97" s="194" t="s">
        <v>2</v>
      </c>
      <c r="AL97" s="194"/>
      <c r="AM97" s="194"/>
      <c r="AN97" s="194"/>
      <c r="AO97" s="194"/>
      <c r="AP97" s="194" t="s">
        <v>2</v>
      </c>
      <c r="AQ97" s="194"/>
      <c r="AR97" s="194"/>
      <c r="AS97" s="194"/>
      <c r="AT97" s="194"/>
      <c r="AU97" s="194" t="s">
        <v>2</v>
      </c>
      <c r="AV97" s="194"/>
      <c r="AW97" s="194"/>
      <c r="AX97" s="194"/>
      <c r="AY97" s="194"/>
      <c r="AZ97" s="194" t="s">
        <v>2</v>
      </c>
      <c r="BA97" s="194"/>
      <c r="BB97" s="194"/>
      <c r="BC97" s="194"/>
      <c r="BD97" s="194"/>
      <c r="BE97" s="237" t="str">
        <f>IF(BZ97=""," ",IF(LEFT(BZ97,1)="3",N97,N99))</f>
        <v xml:space="preserve"> 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38"/>
      <c r="BR97" s="238"/>
      <c r="BS97" s="238"/>
      <c r="BT97" s="239"/>
      <c r="BU97" s="182" t="str">
        <f>IF(BZ97="","",VLOOKUP(BZ97,result,2,FALSE))</f>
        <v/>
      </c>
      <c r="BV97" s="183"/>
      <c r="BW97" s="183"/>
      <c r="BX97" s="183"/>
      <c r="BY97" s="184"/>
      <c r="BZ97" s="332"/>
      <c r="CA97" s="333"/>
      <c r="CC97" s="3"/>
      <c r="CD97" s="22">
        <f>IF(BE97=D29,1,0)</f>
        <v>0</v>
      </c>
      <c r="CE97" s="22">
        <f>IF(BE97=D32,1,0)</f>
        <v>0</v>
      </c>
      <c r="CF97" s="22">
        <f>IF(BE97=D35,1,0)</f>
        <v>0</v>
      </c>
      <c r="CG97" s="22">
        <f>IF(BE97=AP29,1,0)</f>
        <v>0</v>
      </c>
      <c r="CH97" s="22">
        <f>IF(BE97=AP32,1,0)</f>
        <v>0</v>
      </c>
      <c r="CI97" s="22">
        <f>IF(BE97=AP35,1,0)</f>
        <v>0</v>
      </c>
      <c r="CJ97" s="3"/>
      <c r="CK97" s="3"/>
      <c r="CL97" s="3"/>
      <c r="CM97" s="3"/>
      <c r="CN97" s="3"/>
      <c r="CO97" s="3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</row>
    <row r="98" spans="1:149" ht="7.5" customHeight="1">
      <c r="B98" s="172"/>
      <c r="C98" s="173"/>
      <c r="D98" s="174"/>
      <c r="E98" s="262"/>
      <c r="F98" s="263"/>
      <c r="G98" s="269"/>
      <c r="H98" s="262"/>
      <c r="I98" s="263"/>
      <c r="J98" s="269"/>
      <c r="K98" s="262"/>
      <c r="L98" s="263"/>
      <c r="M98" s="264"/>
      <c r="N98" s="249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1"/>
      <c r="AF98" s="213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240"/>
      <c r="BF98" s="241"/>
      <c r="BG98" s="241"/>
      <c r="BH98" s="241"/>
      <c r="BI98" s="241"/>
      <c r="BJ98" s="241"/>
      <c r="BK98" s="241"/>
      <c r="BL98" s="241"/>
      <c r="BM98" s="241"/>
      <c r="BN98" s="241"/>
      <c r="BO98" s="241"/>
      <c r="BP98" s="241"/>
      <c r="BQ98" s="241"/>
      <c r="BR98" s="241"/>
      <c r="BS98" s="241"/>
      <c r="BT98" s="242"/>
      <c r="BU98" s="185"/>
      <c r="BV98" s="186"/>
      <c r="BW98" s="186"/>
      <c r="BX98" s="186"/>
      <c r="BY98" s="187"/>
      <c r="BZ98" s="332"/>
      <c r="CA98" s="333"/>
      <c r="CC98" s="3"/>
      <c r="CD98" s="25">
        <f>IF(CD99=D29,1,0)</f>
        <v>0</v>
      </c>
      <c r="CE98" s="25">
        <f>IF(CD99=D32,1,0)</f>
        <v>0</v>
      </c>
      <c r="CF98" s="25">
        <f>IF(CD99=D35,1,0)</f>
        <v>0</v>
      </c>
      <c r="CG98" s="25">
        <f>IF(CD99=AP29,1,0)</f>
        <v>0</v>
      </c>
      <c r="CH98" s="25">
        <f>IF(CD99=AP32,1,0)</f>
        <v>0</v>
      </c>
      <c r="CI98" s="25">
        <f>IF(CD99=AP35,1,0)</f>
        <v>0</v>
      </c>
      <c r="CJ98" s="3"/>
      <c r="CK98" s="3"/>
      <c r="CL98" s="3"/>
      <c r="CM98" s="3"/>
      <c r="CN98" s="3"/>
      <c r="CO98" s="3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</row>
    <row r="99" spans="1:149" ht="7.5" customHeight="1">
      <c r="A99" s="235" t="s">
        <v>55</v>
      </c>
      <c r="B99" s="163" t="s">
        <v>52</v>
      </c>
      <c r="C99" s="164"/>
      <c r="D99" s="165"/>
      <c r="E99" s="262"/>
      <c r="F99" s="263"/>
      <c r="G99" s="269"/>
      <c r="H99" s="262"/>
      <c r="I99" s="263"/>
      <c r="J99" s="269"/>
      <c r="K99" s="262"/>
      <c r="L99" s="263"/>
      <c r="M99" s="264"/>
      <c r="N99" s="253" t="str">
        <f>IF(B2=6,D7,IF(B2=5,"",IF(B2=4,"",IF(B2=3,"",""))))</f>
        <v/>
      </c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5"/>
      <c r="AF99" s="213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240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41"/>
      <c r="BT99" s="242"/>
      <c r="BU99" s="185"/>
      <c r="BV99" s="186"/>
      <c r="BW99" s="186"/>
      <c r="BX99" s="186"/>
      <c r="BY99" s="187"/>
      <c r="BZ99" s="332"/>
      <c r="CA99" s="333"/>
      <c r="CC99" s="3"/>
      <c r="CD99" s="26" t="str">
        <f>IF(BZ97=""," ",IF(LEFT(BZ97,1)="3",N99,N97))</f>
        <v xml:space="preserve"> </v>
      </c>
      <c r="CE99" s="27"/>
      <c r="CF99" s="27"/>
      <c r="CG99" s="27"/>
      <c r="CH99" s="28"/>
      <c r="CI99" s="28"/>
      <c r="CJ99" s="3"/>
      <c r="CK99" s="3"/>
      <c r="CL99" s="3"/>
      <c r="CM99" s="3"/>
      <c r="CN99" s="3"/>
      <c r="CO99" s="3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</row>
    <row r="100" spans="1:149" ht="7.5" customHeight="1">
      <c r="A100" s="236"/>
      <c r="B100" s="169"/>
      <c r="C100" s="170"/>
      <c r="D100" s="171"/>
      <c r="E100" s="265"/>
      <c r="F100" s="266"/>
      <c r="G100" s="270"/>
      <c r="H100" s="265"/>
      <c r="I100" s="266"/>
      <c r="J100" s="270"/>
      <c r="K100" s="265"/>
      <c r="L100" s="266"/>
      <c r="M100" s="267"/>
      <c r="N100" s="256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8"/>
      <c r="AF100" s="213"/>
      <c r="AG100" s="195"/>
      <c r="AH100" s="195"/>
      <c r="AI100" s="195"/>
      <c r="AJ100" s="195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243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5"/>
      <c r="BU100" s="188"/>
      <c r="BV100" s="189"/>
      <c r="BW100" s="189"/>
      <c r="BX100" s="189"/>
      <c r="BY100" s="190"/>
      <c r="BZ100" s="332"/>
      <c r="CA100" s="333"/>
      <c r="CC100" s="3"/>
      <c r="CD100" s="28"/>
      <c r="CE100" s="28"/>
      <c r="CF100" s="28"/>
      <c r="CG100" s="28"/>
      <c r="CH100" s="28"/>
      <c r="CI100" s="28"/>
      <c r="CJ100" s="3"/>
      <c r="CK100" s="3"/>
      <c r="CL100" s="3"/>
      <c r="CM100" s="3"/>
      <c r="CN100" s="3"/>
      <c r="CO100" s="3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</row>
    <row r="101" spans="1:149" ht="7.5" customHeight="1">
      <c r="B101" s="172" t="s">
        <v>28</v>
      </c>
      <c r="C101" s="173"/>
      <c r="D101" s="174"/>
      <c r="E101" s="259"/>
      <c r="F101" s="260"/>
      <c r="G101" s="268"/>
      <c r="H101" s="259"/>
      <c r="I101" s="260"/>
      <c r="J101" s="268"/>
      <c r="K101" s="259"/>
      <c r="L101" s="260"/>
      <c r="M101" s="261"/>
      <c r="N101" s="249" t="str">
        <f>IF(B2=6,D3,IF(B2=5,"",IF(B2=4,"",IF(B2=3,"",""))))</f>
        <v/>
      </c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1"/>
      <c r="AF101" s="212" t="s">
        <v>2</v>
      </c>
      <c r="AG101" s="194"/>
      <c r="AH101" s="194"/>
      <c r="AI101" s="194"/>
      <c r="AJ101" s="194"/>
      <c r="AK101" s="195" t="s">
        <v>2</v>
      </c>
      <c r="AL101" s="195"/>
      <c r="AM101" s="195"/>
      <c r="AN101" s="195"/>
      <c r="AO101" s="195"/>
      <c r="AP101" s="195" t="s">
        <v>2</v>
      </c>
      <c r="AQ101" s="195"/>
      <c r="AR101" s="195"/>
      <c r="AS101" s="195"/>
      <c r="AT101" s="195"/>
      <c r="AU101" s="195" t="s">
        <v>2</v>
      </c>
      <c r="AV101" s="195"/>
      <c r="AW101" s="195"/>
      <c r="AX101" s="195"/>
      <c r="AY101" s="195"/>
      <c r="AZ101" s="195" t="s">
        <v>2</v>
      </c>
      <c r="BA101" s="195"/>
      <c r="BB101" s="195"/>
      <c r="BC101" s="195"/>
      <c r="BD101" s="195"/>
      <c r="BE101" s="240" t="str">
        <f>IF(BZ101=""," ",IF(LEFT(BZ101,1)="3",N101,N103))</f>
        <v xml:space="preserve"> </v>
      </c>
      <c r="BF101" s="241"/>
      <c r="BG101" s="241"/>
      <c r="BH101" s="241"/>
      <c r="BI101" s="241"/>
      <c r="BJ101" s="241"/>
      <c r="BK101" s="241"/>
      <c r="BL101" s="241"/>
      <c r="BM101" s="241"/>
      <c r="BN101" s="241"/>
      <c r="BO101" s="241"/>
      <c r="BP101" s="241"/>
      <c r="BQ101" s="241"/>
      <c r="BR101" s="241"/>
      <c r="BS101" s="241"/>
      <c r="BT101" s="242"/>
      <c r="BU101" s="185" t="str">
        <f>IF(BZ101="","",VLOOKUP(BZ101,result,2,FALSE))</f>
        <v/>
      </c>
      <c r="BV101" s="186"/>
      <c r="BW101" s="186"/>
      <c r="BX101" s="186"/>
      <c r="BY101" s="187"/>
      <c r="BZ101" s="332"/>
      <c r="CA101" s="333"/>
      <c r="CC101" s="3"/>
      <c r="CD101" s="22">
        <f>IF(BE101=D29,1,0)</f>
        <v>0</v>
      </c>
      <c r="CE101" s="22">
        <f>IF(BE101=D32,1,0)</f>
        <v>0</v>
      </c>
      <c r="CF101" s="22">
        <f>IF(BE101=D35,1,0)</f>
        <v>0</v>
      </c>
      <c r="CG101" s="22">
        <f>IF(BE101=AP29,1,0)</f>
        <v>0</v>
      </c>
      <c r="CH101" s="22">
        <f>IF(BE101=AP32,1,0)</f>
        <v>0</v>
      </c>
      <c r="CI101" s="22">
        <f>IF(BE101=AP35,1,0)</f>
        <v>0</v>
      </c>
      <c r="CJ101" s="3"/>
      <c r="CK101" s="3"/>
      <c r="CL101" s="3"/>
      <c r="CM101" s="3"/>
      <c r="CN101" s="3"/>
      <c r="CO101" s="3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</row>
    <row r="102" spans="1:149" ht="7.5" customHeight="1">
      <c r="B102" s="172"/>
      <c r="C102" s="173"/>
      <c r="D102" s="174"/>
      <c r="E102" s="262"/>
      <c r="F102" s="263"/>
      <c r="G102" s="269"/>
      <c r="H102" s="262"/>
      <c r="I102" s="263"/>
      <c r="J102" s="269"/>
      <c r="K102" s="262"/>
      <c r="L102" s="263"/>
      <c r="M102" s="264"/>
      <c r="N102" s="249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1"/>
      <c r="AF102" s="213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240"/>
      <c r="BF102" s="241"/>
      <c r="BG102" s="241"/>
      <c r="BH102" s="241"/>
      <c r="BI102" s="241"/>
      <c r="BJ102" s="241"/>
      <c r="BK102" s="241"/>
      <c r="BL102" s="241"/>
      <c r="BM102" s="241"/>
      <c r="BN102" s="241"/>
      <c r="BO102" s="241"/>
      <c r="BP102" s="241"/>
      <c r="BQ102" s="241"/>
      <c r="BR102" s="241"/>
      <c r="BS102" s="241"/>
      <c r="BT102" s="242"/>
      <c r="BU102" s="185"/>
      <c r="BV102" s="186"/>
      <c r="BW102" s="186"/>
      <c r="BX102" s="186"/>
      <c r="BY102" s="187"/>
      <c r="BZ102" s="332"/>
      <c r="CA102" s="333"/>
      <c r="CC102" s="3"/>
      <c r="CD102" s="25">
        <f>IF(CD103=D29,1,0)</f>
        <v>0</v>
      </c>
      <c r="CE102" s="25">
        <f>IF(CD103=D32,1,0)</f>
        <v>0</v>
      </c>
      <c r="CF102" s="25">
        <f>IF(CD103=D35,1,0)</f>
        <v>0</v>
      </c>
      <c r="CG102" s="25">
        <f>IF(CD103=AP29,1,0)</f>
        <v>0</v>
      </c>
      <c r="CH102" s="25">
        <f>IF(CD103=AP32,1,0)</f>
        <v>0</v>
      </c>
      <c r="CI102" s="25">
        <f>IF(CD103=AP35,1,0)</f>
        <v>0</v>
      </c>
      <c r="CJ102" s="3"/>
      <c r="CK102" s="3"/>
      <c r="CL102" s="3"/>
      <c r="CM102" s="3"/>
      <c r="CN102" s="3"/>
      <c r="CO102" s="3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</row>
    <row r="103" spans="1:149" ht="7.5" customHeight="1">
      <c r="A103" s="235" t="s">
        <v>55</v>
      </c>
      <c r="B103" s="163" t="s">
        <v>47</v>
      </c>
      <c r="C103" s="164"/>
      <c r="D103" s="165"/>
      <c r="E103" s="262"/>
      <c r="F103" s="263"/>
      <c r="G103" s="269"/>
      <c r="H103" s="262"/>
      <c r="I103" s="263"/>
      <c r="J103" s="269"/>
      <c r="K103" s="262"/>
      <c r="L103" s="263"/>
      <c r="M103" s="264"/>
      <c r="N103" s="253" t="str">
        <f>IF(B2=6,D4,IF(B2=5,"",IF(B2=4,"",IF(B2=3,"",""))))</f>
        <v/>
      </c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  <c r="AA103" s="350"/>
      <c r="AB103" s="350"/>
      <c r="AC103" s="350"/>
      <c r="AD103" s="350"/>
      <c r="AE103" s="351"/>
      <c r="AF103" s="213"/>
      <c r="AG103" s="195"/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240"/>
      <c r="BF103" s="241"/>
      <c r="BG103" s="241"/>
      <c r="BH103" s="241"/>
      <c r="BI103" s="241"/>
      <c r="BJ103" s="241"/>
      <c r="BK103" s="241"/>
      <c r="BL103" s="241"/>
      <c r="BM103" s="241"/>
      <c r="BN103" s="241"/>
      <c r="BO103" s="241"/>
      <c r="BP103" s="241"/>
      <c r="BQ103" s="241"/>
      <c r="BR103" s="241"/>
      <c r="BS103" s="241"/>
      <c r="BT103" s="242"/>
      <c r="BU103" s="185"/>
      <c r="BV103" s="186"/>
      <c r="BW103" s="186"/>
      <c r="BX103" s="186"/>
      <c r="BY103" s="187"/>
      <c r="BZ103" s="332"/>
      <c r="CA103" s="333"/>
      <c r="CC103" s="3"/>
      <c r="CD103" s="26" t="str">
        <f>IF(BZ101=""," ",IF(LEFT(BZ101,1)="3",N103,N101))</f>
        <v xml:space="preserve"> </v>
      </c>
      <c r="CE103" s="27"/>
      <c r="CF103" s="27"/>
      <c r="CG103" s="27"/>
      <c r="CH103" s="28"/>
      <c r="CI103" s="28"/>
      <c r="CJ103" s="3"/>
      <c r="CK103" s="3"/>
      <c r="CL103" s="3"/>
      <c r="CM103" s="3"/>
      <c r="CN103" s="3"/>
      <c r="CO103" s="3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</row>
    <row r="104" spans="1:149" ht="7.5" customHeight="1">
      <c r="A104" s="236"/>
      <c r="B104" s="166"/>
      <c r="C104" s="167"/>
      <c r="D104" s="168"/>
      <c r="E104" s="361"/>
      <c r="F104" s="362"/>
      <c r="G104" s="363"/>
      <c r="H104" s="361"/>
      <c r="I104" s="362"/>
      <c r="J104" s="363"/>
      <c r="K104" s="361"/>
      <c r="L104" s="362"/>
      <c r="M104" s="376"/>
      <c r="N104" s="352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353"/>
      <c r="Z104" s="353"/>
      <c r="AA104" s="353"/>
      <c r="AB104" s="353"/>
      <c r="AC104" s="353"/>
      <c r="AD104" s="353"/>
      <c r="AE104" s="354"/>
      <c r="AF104" s="360"/>
      <c r="AG104" s="349"/>
      <c r="AH104" s="349"/>
      <c r="AI104" s="349"/>
      <c r="AJ104" s="349"/>
      <c r="AK104" s="349"/>
      <c r="AL104" s="349"/>
      <c r="AM104" s="349"/>
      <c r="AN104" s="349"/>
      <c r="AO104" s="349"/>
      <c r="AP104" s="349"/>
      <c r="AQ104" s="349"/>
      <c r="AR104" s="349"/>
      <c r="AS104" s="349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277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9"/>
      <c r="BU104" s="274"/>
      <c r="BV104" s="275"/>
      <c r="BW104" s="275"/>
      <c r="BX104" s="275"/>
      <c r="BY104" s="276"/>
      <c r="BZ104" s="332"/>
      <c r="CA104" s="333"/>
      <c r="CC104" s="3"/>
      <c r="CD104" s="28"/>
      <c r="CE104" s="28"/>
      <c r="CF104" s="28"/>
      <c r="CG104" s="28"/>
      <c r="CH104" s="28"/>
      <c r="CI104" s="28"/>
      <c r="CJ104" s="3"/>
      <c r="CK104" s="3"/>
      <c r="CL104" s="3"/>
      <c r="CM104" s="3"/>
      <c r="CN104" s="3"/>
      <c r="CO104" s="3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</row>
    <row r="105" spans="1:149" ht="6.7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"/>
      <c r="CD105" s="377">
        <f t="shared" ref="CD105:CI105" si="0">CD45+CD49+CD53+CD57+CD61+CD65+CD69+CD73+CD77+CD81+CD85+CD89+CD93+CD97+CD101</f>
        <v>0</v>
      </c>
      <c r="CE105" s="377">
        <f t="shared" si="0"/>
        <v>0</v>
      </c>
      <c r="CF105" s="377">
        <f t="shared" si="0"/>
        <v>0</v>
      </c>
      <c r="CG105" s="377">
        <f t="shared" si="0"/>
        <v>0</v>
      </c>
      <c r="CH105" s="377">
        <f t="shared" si="0"/>
        <v>0</v>
      </c>
      <c r="CI105" s="377">
        <f t="shared" si="0"/>
        <v>0</v>
      </c>
      <c r="CJ105" s="3"/>
      <c r="CK105" s="3"/>
      <c r="CL105" s="3"/>
      <c r="CM105" s="3"/>
      <c r="CN105" s="3"/>
      <c r="CO105" s="3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</row>
    <row r="106" spans="1:149" ht="6.7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"/>
      <c r="CD106" s="377"/>
      <c r="CE106" s="377"/>
      <c r="CF106" s="377"/>
      <c r="CG106" s="377"/>
      <c r="CH106" s="377"/>
      <c r="CI106" s="377"/>
      <c r="CJ106" s="3"/>
      <c r="CK106" s="3"/>
      <c r="CL106" s="3"/>
      <c r="CM106" s="3"/>
      <c r="CN106" s="3"/>
      <c r="CO106" s="3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</row>
    <row r="107" spans="1:149" ht="13.5" customHeight="1">
      <c r="B107" s="31"/>
      <c r="C107" s="31"/>
      <c r="D107" s="31"/>
      <c r="E107" s="31"/>
      <c r="F107" s="31"/>
      <c r="G107" s="32" t="s">
        <v>46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4"/>
      <c r="AG107" s="31"/>
      <c r="AH107" s="206" t="s">
        <v>36</v>
      </c>
      <c r="AI107" s="207"/>
      <c r="AJ107" s="208"/>
      <c r="AK107" s="206" t="s">
        <v>37</v>
      </c>
      <c r="AL107" s="207"/>
      <c r="AM107" s="208"/>
      <c r="AN107" s="206" t="s">
        <v>38</v>
      </c>
      <c r="AO107" s="207"/>
      <c r="AP107" s="208"/>
      <c r="AQ107" s="367" t="s">
        <v>82</v>
      </c>
      <c r="AR107" s="368"/>
      <c r="AS107" s="369"/>
      <c r="AT107" s="206" t="s">
        <v>39</v>
      </c>
      <c r="AU107" s="207"/>
      <c r="AV107" s="208"/>
      <c r="AW107" s="370" t="s">
        <v>40</v>
      </c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2"/>
      <c r="BZ107" s="30"/>
      <c r="CA107" s="30"/>
      <c r="CB107" s="30"/>
      <c r="CC107" s="3"/>
      <c r="CD107" s="377">
        <f t="shared" ref="CD107:CI107" si="1">CD46+CD50+CD54+CD58+CD62+CD66+CD70+CD74+CD78+CD82+CD86+CD90+CD94+CD98+CD102</f>
        <v>0</v>
      </c>
      <c r="CE107" s="377">
        <f t="shared" si="1"/>
        <v>0</v>
      </c>
      <c r="CF107" s="377">
        <f t="shared" si="1"/>
        <v>0</v>
      </c>
      <c r="CG107" s="377">
        <f t="shared" si="1"/>
        <v>0</v>
      </c>
      <c r="CH107" s="377">
        <f t="shared" si="1"/>
        <v>0</v>
      </c>
      <c r="CI107" s="377">
        <f t="shared" si="1"/>
        <v>0</v>
      </c>
      <c r="CJ107" s="3"/>
      <c r="CK107" s="3"/>
      <c r="CL107" s="3"/>
      <c r="CM107" s="3"/>
      <c r="CN107" s="3"/>
      <c r="CO107" s="3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</row>
    <row r="108" spans="1:149" ht="13.5" customHeight="1">
      <c r="B108" s="31"/>
      <c r="C108" s="31"/>
      <c r="D108" s="31"/>
      <c r="E108" s="31"/>
      <c r="F108" s="31"/>
      <c r="G108" s="357" t="str">
        <f t="shared" ref="G108:G113" si="2">IF(AH108&lt;&gt;"",RANK(AT108,$AT$108:$AT$113),"")</f>
        <v/>
      </c>
      <c r="H108" s="358"/>
      <c r="I108" s="358"/>
      <c r="J108" s="359"/>
      <c r="K108" s="35" t="str">
        <f>IF(D29&lt;&gt;"",D29&amp;"   ("&amp;V29&amp;")","")</f>
        <v>Pol Claret   (CTT Borges)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7"/>
      <c r="AG108" s="38"/>
      <c r="AH108" s="160" t="str">
        <f t="shared" ref="AH108:AH113" si="3">IF(SUM(AK108:AP109)=0,"",SUM(AK108:AN108))</f>
        <v/>
      </c>
      <c r="AI108" s="161"/>
      <c r="AJ108" s="162"/>
      <c r="AK108" s="160" t="str">
        <f>IF(CD105+CD107=0,"",CD105)</f>
        <v/>
      </c>
      <c r="AL108" s="161"/>
      <c r="AM108" s="162"/>
      <c r="AN108" s="160" t="str">
        <f>IF(CD105+CD107=0,"",CD107)</f>
        <v/>
      </c>
      <c r="AO108" s="161"/>
      <c r="AP108" s="162"/>
      <c r="AQ108" s="306"/>
      <c r="AR108" s="307"/>
      <c r="AS108" s="308"/>
      <c r="AT108" s="160" t="str">
        <f t="shared" ref="AT108:AT113" si="4">IF(AH108&lt;&gt;"",AK108*2+AN108-AQ108,"")</f>
        <v/>
      </c>
      <c r="AU108" s="161"/>
      <c r="AV108" s="162"/>
      <c r="AW108" s="381"/>
      <c r="AX108" s="382"/>
      <c r="AY108" s="382"/>
      <c r="AZ108" s="382"/>
      <c r="BA108" s="382"/>
      <c r="BB108" s="382"/>
      <c r="BC108" s="382"/>
      <c r="BD108" s="382"/>
      <c r="BE108" s="382"/>
      <c r="BF108" s="382"/>
      <c r="BG108" s="382"/>
      <c r="BH108" s="382"/>
      <c r="BI108" s="382"/>
      <c r="BJ108" s="382"/>
      <c r="BK108" s="382"/>
      <c r="BL108" s="382"/>
      <c r="BM108" s="382"/>
      <c r="BN108" s="382"/>
      <c r="BO108" s="382"/>
      <c r="BP108" s="382"/>
      <c r="BQ108" s="382"/>
      <c r="BR108" s="382"/>
      <c r="BS108" s="382"/>
      <c r="BT108" s="382"/>
      <c r="BU108" s="382"/>
      <c r="BV108" s="382"/>
      <c r="BW108" s="382"/>
      <c r="BX108" s="382"/>
      <c r="BY108" s="383"/>
      <c r="BZ108" s="30"/>
      <c r="CA108" s="30"/>
      <c r="CB108" s="30"/>
      <c r="CC108" s="3"/>
      <c r="CD108" s="377"/>
      <c r="CE108" s="377"/>
      <c r="CF108" s="377"/>
      <c r="CG108" s="377"/>
      <c r="CH108" s="377"/>
      <c r="CI108" s="377"/>
      <c r="CJ108" s="3"/>
      <c r="CK108" s="3"/>
      <c r="CL108" s="3"/>
      <c r="CM108" s="3"/>
      <c r="CN108" s="3"/>
      <c r="CO108" s="3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</row>
    <row r="109" spans="1:149" ht="13.5" customHeight="1">
      <c r="B109" s="31"/>
      <c r="C109" s="31"/>
      <c r="D109" s="31"/>
      <c r="E109" s="31"/>
      <c r="F109" s="31"/>
      <c r="G109" s="357" t="str">
        <f t="shared" si="2"/>
        <v/>
      </c>
      <c r="H109" s="358"/>
      <c r="I109" s="358"/>
      <c r="J109" s="359"/>
      <c r="K109" s="35" t="str">
        <f>IF(D32&lt;&gt;"",D32&amp;"   ("&amp;V32&amp;")","")</f>
        <v>Bernat Capdevila   (CTT Borges)</v>
      </c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7"/>
      <c r="AG109" s="38"/>
      <c r="AH109" s="160" t="str">
        <f t="shared" si="3"/>
        <v/>
      </c>
      <c r="AI109" s="161"/>
      <c r="AJ109" s="162"/>
      <c r="AK109" s="160" t="str">
        <f>IF(CE105+CE107=0,"",CE105)</f>
        <v/>
      </c>
      <c r="AL109" s="161"/>
      <c r="AM109" s="162"/>
      <c r="AN109" s="160" t="str">
        <f>IF(CE105+CE107=0,"",CE107)</f>
        <v/>
      </c>
      <c r="AO109" s="161"/>
      <c r="AP109" s="162"/>
      <c r="AQ109" s="306"/>
      <c r="AR109" s="307"/>
      <c r="AS109" s="308"/>
      <c r="AT109" s="160" t="str">
        <f t="shared" si="4"/>
        <v/>
      </c>
      <c r="AU109" s="161"/>
      <c r="AV109" s="162"/>
      <c r="AW109" s="381"/>
      <c r="AX109" s="382"/>
      <c r="AY109" s="382"/>
      <c r="AZ109" s="382"/>
      <c r="BA109" s="382"/>
      <c r="BB109" s="382"/>
      <c r="BC109" s="382"/>
      <c r="BD109" s="382"/>
      <c r="BE109" s="382"/>
      <c r="BF109" s="382"/>
      <c r="BG109" s="382"/>
      <c r="BH109" s="382"/>
      <c r="BI109" s="382"/>
      <c r="BJ109" s="382"/>
      <c r="BK109" s="382"/>
      <c r="BL109" s="382"/>
      <c r="BM109" s="382"/>
      <c r="BN109" s="382"/>
      <c r="BO109" s="382"/>
      <c r="BP109" s="382"/>
      <c r="BQ109" s="382"/>
      <c r="BR109" s="382"/>
      <c r="BS109" s="382"/>
      <c r="BT109" s="382"/>
      <c r="BU109" s="382"/>
      <c r="BV109" s="382"/>
      <c r="BW109" s="382"/>
      <c r="BX109" s="382"/>
      <c r="BY109" s="383"/>
      <c r="BZ109" s="30"/>
      <c r="CA109" s="30"/>
      <c r="CB109" s="30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</row>
    <row r="110" spans="1:149" ht="13.5" customHeight="1">
      <c r="B110" s="31"/>
      <c r="C110" s="31"/>
      <c r="D110" s="31"/>
      <c r="E110" s="31"/>
      <c r="F110" s="31"/>
      <c r="G110" s="357" t="str">
        <f t="shared" si="2"/>
        <v/>
      </c>
      <c r="H110" s="358"/>
      <c r="I110" s="358"/>
      <c r="J110" s="359"/>
      <c r="K110" s="35" t="str">
        <f>IF(D35&lt;&gt;"",D35&amp;"   ("&amp;V35&amp;")","")</f>
        <v>Guillem Arbiol   (CTT Lleida)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7"/>
      <c r="AG110" s="38"/>
      <c r="AH110" s="160" t="str">
        <f t="shared" si="3"/>
        <v/>
      </c>
      <c r="AI110" s="161"/>
      <c r="AJ110" s="162"/>
      <c r="AK110" s="160" t="str">
        <f>IF(CF105+CF107=0,"",CF105)</f>
        <v/>
      </c>
      <c r="AL110" s="161"/>
      <c r="AM110" s="162"/>
      <c r="AN110" s="160" t="str">
        <f>IF(CF105+CF107=0,"",CF107)</f>
        <v/>
      </c>
      <c r="AO110" s="161"/>
      <c r="AP110" s="162"/>
      <c r="AQ110" s="306"/>
      <c r="AR110" s="307"/>
      <c r="AS110" s="308"/>
      <c r="AT110" s="160" t="str">
        <f t="shared" si="4"/>
        <v/>
      </c>
      <c r="AU110" s="161"/>
      <c r="AV110" s="162"/>
      <c r="AW110" s="381"/>
      <c r="AX110" s="382"/>
      <c r="AY110" s="382"/>
      <c r="AZ110" s="382"/>
      <c r="BA110" s="382"/>
      <c r="BB110" s="382"/>
      <c r="BC110" s="382"/>
      <c r="BD110" s="382"/>
      <c r="BE110" s="382"/>
      <c r="BF110" s="382"/>
      <c r="BG110" s="382"/>
      <c r="BH110" s="382"/>
      <c r="BI110" s="382"/>
      <c r="BJ110" s="382"/>
      <c r="BK110" s="382"/>
      <c r="BL110" s="382"/>
      <c r="BM110" s="382"/>
      <c r="BN110" s="382"/>
      <c r="BO110" s="382"/>
      <c r="BP110" s="382"/>
      <c r="BQ110" s="382"/>
      <c r="BR110" s="382"/>
      <c r="BS110" s="382"/>
      <c r="BT110" s="382"/>
      <c r="BU110" s="382"/>
      <c r="BV110" s="382"/>
      <c r="BW110" s="382"/>
      <c r="BX110" s="382"/>
      <c r="BY110" s="383"/>
      <c r="BZ110" s="30"/>
      <c r="CA110" s="30"/>
      <c r="CB110" s="30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</row>
    <row r="111" spans="1:149" ht="13.5" customHeight="1">
      <c r="B111" s="31"/>
      <c r="C111" s="31"/>
      <c r="D111" s="31"/>
      <c r="E111" s="31"/>
      <c r="F111" s="31"/>
      <c r="G111" s="357" t="str">
        <f t="shared" si="2"/>
        <v/>
      </c>
      <c r="H111" s="358"/>
      <c r="I111" s="358"/>
      <c r="J111" s="359"/>
      <c r="K111" s="35" t="str">
        <f>IF(AP29&lt;&gt;"",AP29&amp;"   ("&amp;BH29&amp;")","")</f>
        <v/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7"/>
      <c r="AG111" s="38"/>
      <c r="AH111" s="160" t="str">
        <f t="shared" si="3"/>
        <v/>
      </c>
      <c r="AI111" s="161"/>
      <c r="AJ111" s="162"/>
      <c r="AK111" s="160" t="str">
        <f>IF(CG105+CG107=0,"",CG105)</f>
        <v/>
      </c>
      <c r="AL111" s="161"/>
      <c r="AM111" s="162"/>
      <c r="AN111" s="160" t="str">
        <f>IF(CG105+CG107=0,"",CG107)</f>
        <v/>
      </c>
      <c r="AO111" s="161"/>
      <c r="AP111" s="162"/>
      <c r="AQ111" s="306"/>
      <c r="AR111" s="307"/>
      <c r="AS111" s="308"/>
      <c r="AT111" s="160" t="str">
        <f t="shared" si="4"/>
        <v/>
      </c>
      <c r="AU111" s="161"/>
      <c r="AV111" s="162"/>
      <c r="AW111" s="381"/>
      <c r="AX111" s="382"/>
      <c r="AY111" s="382"/>
      <c r="AZ111" s="382"/>
      <c r="BA111" s="382"/>
      <c r="BB111" s="382"/>
      <c r="BC111" s="382"/>
      <c r="BD111" s="382"/>
      <c r="BE111" s="382"/>
      <c r="BF111" s="382"/>
      <c r="BG111" s="382"/>
      <c r="BH111" s="382"/>
      <c r="BI111" s="382"/>
      <c r="BJ111" s="382"/>
      <c r="BK111" s="382"/>
      <c r="BL111" s="382"/>
      <c r="BM111" s="382"/>
      <c r="BN111" s="382"/>
      <c r="BO111" s="382"/>
      <c r="BP111" s="382"/>
      <c r="BQ111" s="382"/>
      <c r="BR111" s="382"/>
      <c r="BS111" s="382"/>
      <c r="BT111" s="382"/>
      <c r="BU111" s="382"/>
      <c r="BV111" s="382"/>
      <c r="BW111" s="382"/>
      <c r="BX111" s="382"/>
      <c r="BY111" s="383"/>
      <c r="BZ111" s="30"/>
      <c r="CA111" s="30"/>
      <c r="CB111" s="30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</row>
    <row r="112" spans="1:149" ht="13.5" customHeight="1">
      <c r="B112" s="31"/>
      <c r="C112" s="31"/>
      <c r="D112" s="31"/>
      <c r="E112" s="31"/>
      <c r="F112" s="31"/>
      <c r="G112" s="357" t="str">
        <f t="shared" si="2"/>
        <v/>
      </c>
      <c r="H112" s="358"/>
      <c r="I112" s="358"/>
      <c r="J112" s="359"/>
      <c r="K112" s="35" t="str">
        <f>IF(AP32&lt;&gt;"",AP32&amp;"   ("&amp;BH32&amp;")","")</f>
        <v/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7"/>
      <c r="AG112" s="38"/>
      <c r="AH112" s="160" t="str">
        <f t="shared" si="3"/>
        <v/>
      </c>
      <c r="AI112" s="161"/>
      <c r="AJ112" s="162"/>
      <c r="AK112" s="160" t="str">
        <f>IF(CH105+CH107=0,"",CH105)</f>
        <v/>
      </c>
      <c r="AL112" s="161"/>
      <c r="AM112" s="162"/>
      <c r="AN112" s="160" t="str">
        <f>IF(CH105+CH107=0,"",CH107)</f>
        <v/>
      </c>
      <c r="AO112" s="161"/>
      <c r="AP112" s="162"/>
      <c r="AQ112" s="306"/>
      <c r="AR112" s="307"/>
      <c r="AS112" s="308"/>
      <c r="AT112" s="160" t="str">
        <f t="shared" si="4"/>
        <v/>
      </c>
      <c r="AU112" s="161"/>
      <c r="AV112" s="162"/>
      <c r="AW112" s="381"/>
      <c r="AX112" s="382"/>
      <c r="AY112" s="382"/>
      <c r="AZ112" s="382"/>
      <c r="BA112" s="382"/>
      <c r="BB112" s="382"/>
      <c r="BC112" s="382"/>
      <c r="BD112" s="382"/>
      <c r="BE112" s="382"/>
      <c r="BF112" s="382"/>
      <c r="BG112" s="382"/>
      <c r="BH112" s="382"/>
      <c r="BI112" s="382"/>
      <c r="BJ112" s="382"/>
      <c r="BK112" s="382"/>
      <c r="BL112" s="382"/>
      <c r="BM112" s="382"/>
      <c r="BN112" s="382"/>
      <c r="BO112" s="382"/>
      <c r="BP112" s="382"/>
      <c r="BQ112" s="382"/>
      <c r="BR112" s="382"/>
      <c r="BS112" s="382"/>
      <c r="BT112" s="382"/>
      <c r="BU112" s="382"/>
      <c r="BV112" s="382"/>
      <c r="BW112" s="382"/>
      <c r="BX112" s="382"/>
      <c r="BY112" s="383"/>
      <c r="BZ112" s="30"/>
      <c r="CA112" s="30"/>
      <c r="CB112" s="30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</row>
    <row r="113" spans="1:149" ht="13.5" customHeight="1">
      <c r="B113" s="31"/>
      <c r="C113" s="31"/>
      <c r="D113" s="31"/>
      <c r="E113" s="31"/>
      <c r="F113" s="31"/>
      <c r="G113" s="357" t="str">
        <f t="shared" si="2"/>
        <v/>
      </c>
      <c r="H113" s="358"/>
      <c r="I113" s="358"/>
      <c r="J113" s="359"/>
      <c r="K113" s="35" t="str">
        <f>IF(AP35&lt;&gt;"",AP35&amp;"   ("&amp;BH35&amp;")","")</f>
        <v/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7"/>
      <c r="AG113" s="38"/>
      <c r="AH113" s="160" t="str">
        <f t="shared" si="3"/>
        <v/>
      </c>
      <c r="AI113" s="161"/>
      <c r="AJ113" s="162"/>
      <c r="AK113" s="160" t="str">
        <f>IF(CI105+CI107=0,"",CI105)</f>
        <v/>
      </c>
      <c r="AL113" s="161"/>
      <c r="AM113" s="162"/>
      <c r="AN113" s="160" t="str">
        <f>IF(CI105+CI107=0,"",CI107)</f>
        <v/>
      </c>
      <c r="AO113" s="161"/>
      <c r="AP113" s="162"/>
      <c r="AQ113" s="306"/>
      <c r="AR113" s="307"/>
      <c r="AS113" s="308"/>
      <c r="AT113" s="160" t="str">
        <f t="shared" si="4"/>
        <v/>
      </c>
      <c r="AU113" s="161"/>
      <c r="AV113" s="162"/>
      <c r="AW113" s="378"/>
      <c r="AX113" s="379"/>
      <c r="AY113" s="379"/>
      <c r="AZ113" s="379"/>
      <c r="BA113" s="379"/>
      <c r="BB113" s="379"/>
      <c r="BC113" s="379"/>
      <c r="BD113" s="379"/>
      <c r="BE113" s="379"/>
      <c r="BF113" s="379"/>
      <c r="BG113" s="379"/>
      <c r="BH113" s="379"/>
      <c r="BI113" s="379"/>
      <c r="BJ113" s="379"/>
      <c r="BK113" s="379"/>
      <c r="BL113" s="379"/>
      <c r="BM113" s="379"/>
      <c r="BN113" s="379"/>
      <c r="BO113" s="379"/>
      <c r="BP113" s="379"/>
      <c r="BQ113" s="379"/>
      <c r="BR113" s="379"/>
      <c r="BS113" s="379"/>
      <c r="BT113" s="379"/>
      <c r="BU113" s="379"/>
      <c r="BV113" s="379"/>
      <c r="BW113" s="379"/>
      <c r="BX113" s="379"/>
      <c r="BY113" s="380"/>
      <c r="BZ113" s="30"/>
      <c r="CA113" s="30"/>
      <c r="CB113" s="30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</row>
    <row r="114" spans="1:149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</row>
    <row r="115" spans="1:149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</row>
    <row r="116" spans="1:149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</row>
    <row r="117" spans="1:149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</row>
    <row r="118" spans="1:149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</row>
    <row r="119" spans="1:14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</row>
    <row r="120" spans="1:149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</row>
    <row r="121" spans="1:149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</row>
    <row r="122" spans="1:149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</row>
    <row r="123" spans="1:149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</row>
    <row r="124" spans="1:149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</row>
    <row r="125" spans="1:149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</row>
    <row r="126" spans="1:149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</row>
    <row r="127" spans="1:149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</row>
    <row r="128" spans="1:149" ht="12.75" customHeight="1">
      <c r="B128" s="31"/>
      <c r="C128" s="31"/>
      <c r="D128" s="31"/>
      <c r="E128" s="31"/>
      <c r="F128" s="31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39"/>
      <c r="AU128" s="31"/>
      <c r="AV128" s="31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</row>
    <row r="129" spans="3:149" ht="12.75" customHeigh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</row>
    <row r="130" spans="3:149" ht="12.75" customHeight="1"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</row>
    <row r="131" spans="3:149" ht="6.75" customHeight="1"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</row>
    <row r="132" spans="3:149" ht="6.75" customHeight="1"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</row>
    <row r="133" spans="3:149" ht="6.75" customHeight="1"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</row>
    <row r="134" spans="3:149" ht="6.75" customHeight="1"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</row>
    <row r="135" spans="3:149" ht="6.75" customHeight="1"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</row>
    <row r="136" spans="3:149" ht="6.75" customHeight="1"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</row>
    <row r="137" spans="3:149" ht="6.75" customHeight="1"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</row>
    <row r="138" spans="3:149" ht="6.75" customHeight="1"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</row>
    <row r="139" spans="3:149" ht="6.75" customHeight="1"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</row>
    <row r="140" spans="3:149" ht="6.75" customHeight="1"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</row>
    <row r="141" spans="3:149" ht="6.75" customHeight="1"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</row>
    <row r="142" spans="3:149" ht="6.75" customHeight="1"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</row>
    <row r="143" spans="3:149" ht="6.75" customHeight="1"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</row>
    <row r="144" spans="3:149" ht="6.75" customHeight="1"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</row>
    <row r="145" spans="1:149" ht="6.75" customHeight="1"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</row>
    <row r="146" spans="1:149" ht="6.75" customHeight="1"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</row>
    <row r="147" spans="1:149" ht="6.75" customHeight="1"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</row>
    <row r="148" spans="1:149" ht="6.75" customHeight="1">
      <c r="CC148" s="30"/>
      <c r="CD148" s="30"/>
      <c r="CE148" s="31"/>
      <c r="CF148" s="31"/>
      <c r="CG148" s="5"/>
      <c r="CH148" s="5"/>
    </row>
    <row r="149" spans="1:149" ht="6.75" customHeight="1">
      <c r="CC149" s="30"/>
      <c r="CD149" s="30"/>
      <c r="CE149" s="31"/>
      <c r="CF149" s="31"/>
      <c r="CG149" s="5"/>
      <c r="CH149" s="5"/>
    </row>
    <row r="150" spans="1:149" ht="6.75" customHeight="1">
      <c r="CC150" s="30"/>
      <c r="CD150" s="30"/>
      <c r="CE150" s="31"/>
      <c r="CF150" s="31"/>
      <c r="CG150" s="5"/>
      <c r="CH150" s="5"/>
    </row>
    <row r="151" spans="1:149" ht="6.75" customHeight="1">
      <c r="CC151" s="30"/>
      <c r="CD151" s="30"/>
      <c r="CE151" s="31"/>
      <c r="CF151" s="31"/>
      <c r="CG151" s="5"/>
      <c r="CH151" s="5"/>
    </row>
    <row r="152" spans="1:149" s="20" customFormat="1" ht="6.75" customHeight="1">
      <c r="A152" s="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30"/>
      <c r="CD152" s="30"/>
      <c r="CE152" s="31"/>
      <c r="CF152" s="31"/>
      <c r="CG152" s="5"/>
      <c r="CH152" s="5"/>
      <c r="CI152" s="5"/>
      <c r="CJ152" s="5"/>
    </row>
    <row r="153" spans="1:149" s="20" customFormat="1" ht="6.75" customHeight="1">
      <c r="A153" s="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5"/>
      <c r="CH153" s="5"/>
      <c r="CI153" s="5"/>
      <c r="CJ153" s="5"/>
    </row>
    <row r="154" spans="1:149" s="20" customFormat="1" ht="6.75" customHeight="1">
      <c r="A154" s="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5"/>
      <c r="CH154" s="5"/>
      <c r="CI154" s="5"/>
      <c r="CJ154" s="5"/>
    </row>
    <row r="155" spans="1:149" s="20" customFormat="1" ht="6.75" customHeight="1">
      <c r="A155" s="5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5"/>
      <c r="CH155" s="5"/>
      <c r="CI155" s="5"/>
      <c r="CJ155" s="5"/>
    </row>
    <row r="156" spans="1:149" s="20" customFormat="1" ht="6.75" customHeight="1">
      <c r="A156" s="5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5"/>
      <c r="CH156" s="5"/>
      <c r="CI156" s="5"/>
      <c r="CJ156" s="5"/>
    </row>
    <row r="157" spans="1:149" s="20" customFormat="1" ht="6.75" customHeight="1">
      <c r="A157" s="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5"/>
      <c r="CH157" s="5"/>
      <c r="CI157" s="5"/>
      <c r="CJ157" s="5"/>
    </row>
    <row r="158" spans="1:149" s="20" customFormat="1" ht="6.75" customHeight="1">
      <c r="A158" s="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5"/>
      <c r="CH158" s="5"/>
      <c r="CI158" s="5"/>
      <c r="CJ158" s="5"/>
    </row>
    <row r="159" spans="1:149" s="20" customFormat="1" ht="6.75" customHeight="1">
      <c r="A159" s="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31"/>
      <c r="CE159" s="31"/>
      <c r="CF159" s="31"/>
      <c r="CG159" s="31"/>
      <c r="CH159" s="31"/>
    </row>
    <row r="160" spans="1:149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spans="1:86" ht="12.75" customHeight="1"/>
    <row r="210" spans="1:86" ht="12.75" customHeight="1"/>
    <row r="211" spans="1:86" s="20" customFormat="1" ht="12.75" customHeight="1">
      <c r="A211" s="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31"/>
      <c r="CE211" s="31"/>
      <c r="CF211" s="31"/>
      <c r="CG211" s="31"/>
      <c r="CH211" s="31"/>
    </row>
    <row r="212" spans="1:86" s="20" customFormat="1" ht="12.75" customHeight="1">
      <c r="A212" s="5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31"/>
      <c r="CE212" s="31"/>
      <c r="CF212" s="31"/>
      <c r="CG212" s="31"/>
      <c r="CH212" s="31"/>
    </row>
    <row r="213" spans="1:86" s="20" customFormat="1" ht="12.75" customHeight="1">
      <c r="A213" s="5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31"/>
      <c r="CE213" s="31"/>
      <c r="CF213" s="31"/>
      <c r="CG213" s="31"/>
      <c r="CH213" s="31"/>
    </row>
    <row r="214" spans="1:86" s="20" customFormat="1" ht="12.75" customHeight="1">
      <c r="A214" s="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31"/>
      <c r="CE214" s="31"/>
      <c r="CF214" s="31"/>
      <c r="CG214" s="31"/>
      <c r="CH214" s="31"/>
    </row>
    <row r="215" spans="1:86" s="20" customFormat="1" ht="12.75" customHeight="1">
      <c r="A215" s="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31"/>
      <c r="CE215" s="31"/>
      <c r="CF215" s="31"/>
      <c r="CG215" s="31"/>
      <c r="CH215" s="31"/>
    </row>
    <row r="216" spans="1:86" s="20" customFormat="1" ht="12.75" customHeight="1">
      <c r="A216" s="5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31"/>
      <c r="CE216" s="31"/>
      <c r="CF216" s="31"/>
      <c r="CG216" s="31"/>
      <c r="CH216" s="31"/>
    </row>
    <row r="217" spans="1:86" s="20" customFormat="1" ht="12.75" customHeight="1">
      <c r="A217" s="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31"/>
      <c r="CE217" s="31"/>
      <c r="CF217" s="31"/>
      <c r="CG217" s="31"/>
      <c r="CH217" s="31"/>
    </row>
    <row r="218" spans="1:86" s="20" customFormat="1" ht="12.75" customHeight="1">
      <c r="A218" s="5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31"/>
      <c r="CE218" s="31"/>
      <c r="CF218" s="31"/>
      <c r="CG218" s="31"/>
      <c r="CH218" s="31"/>
    </row>
    <row r="219" spans="1:86" s="20" customFormat="1" ht="12.75" customHeight="1">
      <c r="A219" s="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31"/>
      <c r="CE219" s="31"/>
      <c r="CF219" s="31"/>
      <c r="CG219" s="31"/>
      <c r="CH219" s="31"/>
    </row>
    <row r="220" spans="1:86" s="20" customFormat="1" ht="12.75" customHeight="1">
      <c r="A220" s="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31"/>
      <c r="CE220" s="31"/>
      <c r="CF220" s="31"/>
      <c r="CG220" s="31"/>
      <c r="CH220" s="31"/>
    </row>
    <row r="221" spans="1:86" ht="12.75" customHeight="1"/>
    <row r="222" spans="1:86" ht="12.75" customHeight="1"/>
    <row r="223" spans="1:86" ht="12.75" customHeight="1"/>
    <row r="224" spans="1:86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</sheetData>
  <sheetProtection selectLockedCells="1" selectUnlockedCells="1"/>
  <mergeCells count="425">
    <mergeCell ref="BN3:BW3"/>
    <mergeCell ref="BX3:CC3"/>
    <mergeCell ref="B4:C4"/>
    <mergeCell ref="AN4:AW4"/>
    <mergeCell ref="AY4:CC4"/>
    <mergeCell ref="B2:C2"/>
    <mergeCell ref="D2:U2"/>
    <mergeCell ref="V2:AM2"/>
    <mergeCell ref="AN2:AW2"/>
    <mergeCell ref="AY2:CC2"/>
    <mergeCell ref="B3:C3"/>
    <mergeCell ref="D3:U3"/>
    <mergeCell ref="V3:AM3"/>
    <mergeCell ref="AN3:AW3"/>
    <mergeCell ref="AY3:BM3"/>
    <mergeCell ref="BJ5:BN5"/>
    <mergeCell ref="BO5:BT5"/>
    <mergeCell ref="BU5:BY5"/>
    <mergeCell ref="B6:C6"/>
    <mergeCell ref="D6:U6"/>
    <mergeCell ref="V6:AM6"/>
    <mergeCell ref="AN6:AW6"/>
    <mergeCell ref="AY6:CC6"/>
    <mergeCell ref="B5:C5"/>
    <mergeCell ref="D5:U5"/>
    <mergeCell ref="V5:AM5"/>
    <mergeCell ref="AN5:AW5"/>
    <mergeCell ref="AY5:BC5"/>
    <mergeCell ref="BD5:BI5"/>
    <mergeCell ref="B7:C7"/>
    <mergeCell ref="D7:U7"/>
    <mergeCell ref="V7:AM7"/>
    <mergeCell ref="AN7:AW7"/>
    <mergeCell ref="AY7:CC7"/>
    <mergeCell ref="B8:C8"/>
    <mergeCell ref="D8:U8"/>
    <mergeCell ref="V8:AM8"/>
    <mergeCell ref="AN8:AW8"/>
    <mergeCell ref="AY8:BJ8"/>
    <mergeCell ref="T18:AQ20"/>
    <mergeCell ref="AV18:BL20"/>
    <mergeCell ref="BR18:BY20"/>
    <mergeCell ref="B19:S20"/>
    <mergeCell ref="AR19:AU20"/>
    <mergeCell ref="BN19:BP20"/>
    <mergeCell ref="D10:CB10"/>
    <mergeCell ref="Q12:BF12"/>
    <mergeCell ref="BS12:BY12"/>
    <mergeCell ref="Q13:BF13"/>
    <mergeCell ref="Q14:BF14"/>
    <mergeCell ref="Q15:BF15"/>
    <mergeCell ref="B29:C31"/>
    <mergeCell ref="D29:U31"/>
    <mergeCell ref="V29:AM31"/>
    <mergeCell ref="AN29:AO31"/>
    <mergeCell ref="AP29:BG31"/>
    <mergeCell ref="BH29:BY31"/>
    <mergeCell ref="BT21:BY23"/>
    <mergeCell ref="B22:I23"/>
    <mergeCell ref="I24:AF26"/>
    <mergeCell ref="AP24:BM26"/>
    <mergeCell ref="BS24:BY26"/>
    <mergeCell ref="B25:H26"/>
    <mergeCell ref="AH25:AO26"/>
    <mergeCell ref="BN25:BR26"/>
    <mergeCell ref="J21:AT23"/>
    <mergeCell ref="AU21:AY23"/>
    <mergeCell ref="AZ21:BD23"/>
    <mergeCell ref="BE21:BI23"/>
    <mergeCell ref="BJ21:BN23"/>
    <mergeCell ref="BO21:BS23"/>
    <mergeCell ref="B35:C37"/>
    <mergeCell ref="D35:U37"/>
    <mergeCell ref="V35:AM37"/>
    <mergeCell ref="AN35:AO37"/>
    <mergeCell ref="AP35:BG37"/>
    <mergeCell ref="BH35:BY37"/>
    <mergeCell ref="B32:C34"/>
    <mergeCell ref="D32:U34"/>
    <mergeCell ref="V32:AM34"/>
    <mergeCell ref="AN32:AO34"/>
    <mergeCell ref="AP32:BG34"/>
    <mergeCell ref="BH32:BY34"/>
    <mergeCell ref="AP40:AT41"/>
    <mergeCell ref="AU40:AY41"/>
    <mergeCell ref="AZ40:BD41"/>
    <mergeCell ref="BE40:BT43"/>
    <mergeCell ref="BU40:BY43"/>
    <mergeCell ref="AK42:AO43"/>
    <mergeCell ref="AP42:AT43"/>
    <mergeCell ref="AU42:AY43"/>
    <mergeCell ref="AZ42:BD43"/>
    <mergeCell ref="BZ42:CB43"/>
    <mergeCell ref="B43:D43"/>
    <mergeCell ref="E43:G43"/>
    <mergeCell ref="H43:J43"/>
    <mergeCell ref="K43:M43"/>
    <mergeCell ref="B45:D46"/>
    <mergeCell ref="E45:G46"/>
    <mergeCell ref="H45:J46"/>
    <mergeCell ref="K45:M46"/>
    <mergeCell ref="N45:AE46"/>
    <mergeCell ref="B40:D42"/>
    <mergeCell ref="E40:G42"/>
    <mergeCell ref="H40:J42"/>
    <mergeCell ref="K40:M42"/>
    <mergeCell ref="N40:AE41"/>
    <mergeCell ref="AF40:AJ41"/>
    <mergeCell ref="N42:AE43"/>
    <mergeCell ref="AF42:AJ43"/>
    <mergeCell ref="BU45:BY48"/>
    <mergeCell ref="BZ45:CA48"/>
    <mergeCell ref="AU45:AY48"/>
    <mergeCell ref="AZ45:BD48"/>
    <mergeCell ref="BE45:BT48"/>
    <mergeCell ref="AK40:AO41"/>
    <mergeCell ref="A47:A48"/>
    <mergeCell ref="B47:D48"/>
    <mergeCell ref="E47:G48"/>
    <mergeCell ref="H47:J48"/>
    <mergeCell ref="K47:M48"/>
    <mergeCell ref="N47:AE48"/>
    <mergeCell ref="AF45:AJ48"/>
    <mergeCell ref="AK45:AO48"/>
    <mergeCell ref="AP45:AT48"/>
    <mergeCell ref="BZ49:CA52"/>
    <mergeCell ref="A51:A52"/>
    <mergeCell ref="B51:D52"/>
    <mergeCell ref="E51:G52"/>
    <mergeCell ref="H51:J52"/>
    <mergeCell ref="K51:M52"/>
    <mergeCell ref="N51:AE52"/>
    <mergeCell ref="AK49:AO52"/>
    <mergeCell ref="AP49:AT52"/>
    <mergeCell ref="AU49:AY52"/>
    <mergeCell ref="AZ49:BD52"/>
    <mergeCell ref="BE49:BT52"/>
    <mergeCell ref="BU49:BY52"/>
    <mergeCell ref="B49:D50"/>
    <mergeCell ref="E49:G50"/>
    <mergeCell ref="H49:J50"/>
    <mergeCell ref="K49:M50"/>
    <mergeCell ref="N49:AE50"/>
    <mergeCell ref="AF49:AJ52"/>
    <mergeCell ref="BZ53:CA56"/>
    <mergeCell ref="A55:A56"/>
    <mergeCell ref="B55:D56"/>
    <mergeCell ref="E55:G56"/>
    <mergeCell ref="H55:J56"/>
    <mergeCell ref="K55:M56"/>
    <mergeCell ref="N55:AE56"/>
    <mergeCell ref="AK53:AO56"/>
    <mergeCell ref="AP53:AT56"/>
    <mergeCell ref="AU53:AY56"/>
    <mergeCell ref="AZ53:BD56"/>
    <mergeCell ref="BE53:BT56"/>
    <mergeCell ref="BU53:BY56"/>
    <mergeCell ref="B53:D54"/>
    <mergeCell ref="E53:G54"/>
    <mergeCell ref="H53:J54"/>
    <mergeCell ref="K53:M54"/>
    <mergeCell ref="N53:AE54"/>
    <mergeCell ref="AF53:AJ56"/>
    <mergeCell ref="BZ57:CA60"/>
    <mergeCell ref="A59:A60"/>
    <mergeCell ref="B59:D60"/>
    <mergeCell ref="E59:G60"/>
    <mergeCell ref="H59:J60"/>
    <mergeCell ref="N59:AE60"/>
    <mergeCell ref="AK57:AO60"/>
    <mergeCell ref="AP57:AT60"/>
    <mergeCell ref="AU57:AY60"/>
    <mergeCell ref="AZ57:BD60"/>
    <mergeCell ref="BE57:BT60"/>
    <mergeCell ref="BU57:BY60"/>
    <mergeCell ref="B57:D58"/>
    <mergeCell ref="E57:G58"/>
    <mergeCell ref="H57:J58"/>
    <mergeCell ref="K57:M60"/>
    <mergeCell ref="N57:AE58"/>
    <mergeCell ref="AF57:AJ60"/>
    <mergeCell ref="BZ61:CA64"/>
    <mergeCell ref="A63:A64"/>
    <mergeCell ref="B63:D64"/>
    <mergeCell ref="E63:G64"/>
    <mergeCell ref="H63:J64"/>
    <mergeCell ref="N63:AE64"/>
    <mergeCell ref="AK61:AO64"/>
    <mergeCell ref="AP61:AT64"/>
    <mergeCell ref="AU61:AY64"/>
    <mergeCell ref="AZ61:BD64"/>
    <mergeCell ref="BE61:BT64"/>
    <mergeCell ref="BU61:BY64"/>
    <mergeCell ref="B61:D62"/>
    <mergeCell ref="E61:G62"/>
    <mergeCell ref="H61:J62"/>
    <mergeCell ref="K61:M64"/>
    <mergeCell ref="N61:AE62"/>
    <mergeCell ref="AF61:AJ64"/>
    <mergeCell ref="BZ65:CA68"/>
    <mergeCell ref="A67:A68"/>
    <mergeCell ref="B67:D68"/>
    <mergeCell ref="E67:G68"/>
    <mergeCell ref="H67:J68"/>
    <mergeCell ref="N67:AE68"/>
    <mergeCell ref="AK65:AO68"/>
    <mergeCell ref="AP65:AT68"/>
    <mergeCell ref="AU65:AY68"/>
    <mergeCell ref="AZ65:BD68"/>
    <mergeCell ref="BE65:BT68"/>
    <mergeCell ref="BU65:BY68"/>
    <mergeCell ref="B65:D66"/>
    <mergeCell ref="E65:G66"/>
    <mergeCell ref="H65:J66"/>
    <mergeCell ref="K65:M68"/>
    <mergeCell ref="N65:AE66"/>
    <mergeCell ref="AF65:AJ68"/>
    <mergeCell ref="BZ69:CA72"/>
    <mergeCell ref="A71:A72"/>
    <mergeCell ref="B71:D72"/>
    <mergeCell ref="E71:G72"/>
    <mergeCell ref="N71:AE72"/>
    <mergeCell ref="B73:D74"/>
    <mergeCell ref="E73:G74"/>
    <mergeCell ref="H73:J76"/>
    <mergeCell ref="K73:M76"/>
    <mergeCell ref="N73:AE74"/>
    <mergeCell ref="AK69:AO72"/>
    <mergeCell ref="AP69:AT72"/>
    <mergeCell ref="AU69:AY72"/>
    <mergeCell ref="AZ69:BD72"/>
    <mergeCell ref="BE69:BT72"/>
    <mergeCell ref="BU69:BY72"/>
    <mergeCell ref="B69:D70"/>
    <mergeCell ref="E69:G70"/>
    <mergeCell ref="H69:J72"/>
    <mergeCell ref="K69:M72"/>
    <mergeCell ref="N69:AE70"/>
    <mergeCell ref="AF69:AJ72"/>
    <mergeCell ref="BU73:BY76"/>
    <mergeCell ref="BZ73:CA76"/>
    <mergeCell ref="A75:A76"/>
    <mergeCell ref="B75:D76"/>
    <mergeCell ref="E75:G76"/>
    <mergeCell ref="N75:AE76"/>
    <mergeCell ref="AF73:AJ76"/>
    <mergeCell ref="AK73:AO76"/>
    <mergeCell ref="AP73:AT76"/>
    <mergeCell ref="AU73:AY76"/>
    <mergeCell ref="AZ73:BD76"/>
    <mergeCell ref="BE73:BT76"/>
    <mergeCell ref="BZ77:CA80"/>
    <mergeCell ref="A79:A80"/>
    <mergeCell ref="B79:D80"/>
    <mergeCell ref="E79:G80"/>
    <mergeCell ref="N79:AE80"/>
    <mergeCell ref="B81:D82"/>
    <mergeCell ref="E81:G82"/>
    <mergeCell ref="H81:J84"/>
    <mergeCell ref="K81:M84"/>
    <mergeCell ref="N81:AE82"/>
    <mergeCell ref="AK77:AO80"/>
    <mergeCell ref="AP77:AT80"/>
    <mergeCell ref="AU77:AY80"/>
    <mergeCell ref="AZ77:BD80"/>
    <mergeCell ref="BE77:BT80"/>
    <mergeCell ref="BU77:BY80"/>
    <mergeCell ref="B77:D78"/>
    <mergeCell ref="E77:G78"/>
    <mergeCell ref="H77:J80"/>
    <mergeCell ref="K77:M80"/>
    <mergeCell ref="N77:AE78"/>
    <mergeCell ref="AF77:AJ80"/>
    <mergeCell ref="BU81:BY84"/>
    <mergeCell ref="BZ81:CA84"/>
    <mergeCell ref="A83:A84"/>
    <mergeCell ref="B83:D84"/>
    <mergeCell ref="E83:G84"/>
    <mergeCell ref="N83:AE84"/>
    <mergeCell ref="AF81:AJ84"/>
    <mergeCell ref="AK81:AO84"/>
    <mergeCell ref="AP81:AT84"/>
    <mergeCell ref="AU81:AY84"/>
    <mergeCell ref="AZ81:BD84"/>
    <mergeCell ref="BE81:BT84"/>
    <mergeCell ref="BZ85:CA88"/>
    <mergeCell ref="A87:A88"/>
    <mergeCell ref="B87:D88"/>
    <mergeCell ref="N87:AE88"/>
    <mergeCell ref="B89:D90"/>
    <mergeCell ref="E89:G92"/>
    <mergeCell ref="H89:J92"/>
    <mergeCell ref="K89:M92"/>
    <mergeCell ref="N89:AE90"/>
    <mergeCell ref="AF89:AJ92"/>
    <mergeCell ref="AK85:AO88"/>
    <mergeCell ref="AP85:AT88"/>
    <mergeCell ref="AU85:AY88"/>
    <mergeCell ref="AZ85:BD88"/>
    <mergeCell ref="BE85:BT88"/>
    <mergeCell ref="BU85:BY88"/>
    <mergeCell ref="B85:D86"/>
    <mergeCell ref="E85:G88"/>
    <mergeCell ref="H85:J88"/>
    <mergeCell ref="K85:M88"/>
    <mergeCell ref="N85:AE86"/>
    <mergeCell ref="AF85:AJ88"/>
    <mergeCell ref="BZ89:CA92"/>
    <mergeCell ref="A91:A92"/>
    <mergeCell ref="A95:A96"/>
    <mergeCell ref="B95:D96"/>
    <mergeCell ref="N95:AE96"/>
    <mergeCell ref="AZ93:BD96"/>
    <mergeCell ref="BE93:BT96"/>
    <mergeCell ref="BU93:BY96"/>
    <mergeCell ref="B91:D92"/>
    <mergeCell ref="N91:AE92"/>
    <mergeCell ref="B93:D94"/>
    <mergeCell ref="E93:G96"/>
    <mergeCell ref="H93:J96"/>
    <mergeCell ref="K93:M96"/>
    <mergeCell ref="N93:AE94"/>
    <mergeCell ref="AF93:AJ96"/>
    <mergeCell ref="AK89:AO92"/>
    <mergeCell ref="AK93:AO96"/>
    <mergeCell ref="AP93:AT96"/>
    <mergeCell ref="AU93:AY96"/>
    <mergeCell ref="AP89:AT92"/>
    <mergeCell ref="AU89:AY92"/>
    <mergeCell ref="AZ89:BD92"/>
    <mergeCell ref="BE89:BT92"/>
    <mergeCell ref="BU89:BY92"/>
    <mergeCell ref="BZ93:CA96"/>
    <mergeCell ref="BZ97:CA100"/>
    <mergeCell ref="A99:A100"/>
    <mergeCell ref="B99:D100"/>
    <mergeCell ref="N99:AE100"/>
    <mergeCell ref="B101:D102"/>
    <mergeCell ref="E101:G104"/>
    <mergeCell ref="H101:J104"/>
    <mergeCell ref="K101:M104"/>
    <mergeCell ref="N101:AE102"/>
    <mergeCell ref="AF101:AJ104"/>
    <mergeCell ref="AK97:AO100"/>
    <mergeCell ref="AP97:AT100"/>
    <mergeCell ref="AU97:AY100"/>
    <mergeCell ref="AZ97:BD100"/>
    <mergeCell ref="BE97:BT100"/>
    <mergeCell ref="BU97:BY100"/>
    <mergeCell ref="B97:D98"/>
    <mergeCell ref="E97:G100"/>
    <mergeCell ref="H97:J100"/>
    <mergeCell ref="K97:M100"/>
    <mergeCell ref="N97:AE98"/>
    <mergeCell ref="AF97:AJ100"/>
    <mergeCell ref="AH107:AJ107"/>
    <mergeCell ref="AK107:AM107"/>
    <mergeCell ref="AN107:AP107"/>
    <mergeCell ref="AQ107:AS107"/>
    <mergeCell ref="AT107:AV107"/>
    <mergeCell ref="AW107:BY107"/>
    <mergeCell ref="BZ101:CA104"/>
    <mergeCell ref="A103:A104"/>
    <mergeCell ref="B103:D104"/>
    <mergeCell ref="N103:AE104"/>
    <mergeCell ref="AK101:AO104"/>
    <mergeCell ref="AP101:AT104"/>
    <mergeCell ref="AU101:AY104"/>
    <mergeCell ref="AZ101:BD104"/>
    <mergeCell ref="BE101:BT104"/>
    <mergeCell ref="BU101:BY104"/>
    <mergeCell ref="CD107:CD108"/>
    <mergeCell ref="CE107:CE108"/>
    <mergeCell ref="CF107:CF108"/>
    <mergeCell ref="CG107:CG108"/>
    <mergeCell ref="CH107:CH108"/>
    <mergeCell ref="CI107:CI108"/>
    <mergeCell ref="CF105:CF106"/>
    <mergeCell ref="CG105:CG106"/>
    <mergeCell ref="CH105:CH106"/>
    <mergeCell ref="CI105:CI106"/>
    <mergeCell ref="CD105:CD106"/>
    <mergeCell ref="CE105:CE106"/>
    <mergeCell ref="AW108:BY108"/>
    <mergeCell ref="G109:J109"/>
    <mergeCell ref="AH109:AJ109"/>
    <mergeCell ref="AK109:AM109"/>
    <mergeCell ref="AN109:AP109"/>
    <mergeCell ref="AQ109:AS109"/>
    <mergeCell ref="AT109:AV109"/>
    <mergeCell ref="AW109:BY109"/>
    <mergeCell ref="G108:J108"/>
    <mergeCell ref="AH108:AJ108"/>
    <mergeCell ref="AK108:AM108"/>
    <mergeCell ref="AN108:AP108"/>
    <mergeCell ref="AQ108:AS108"/>
    <mergeCell ref="AT108:AV108"/>
    <mergeCell ref="AW110:BY110"/>
    <mergeCell ref="G111:J111"/>
    <mergeCell ref="AH111:AJ111"/>
    <mergeCell ref="AK111:AM111"/>
    <mergeCell ref="AN111:AP111"/>
    <mergeCell ref="AQ111:AS111"/>
    <mergeCell ref="AT111:AV111"/>
    <mergeCell ref="AW111:BY111"/>
    <mergeCell ref="G110:J110"/>
    <mergeCell ref="AH110:AJ110"/>
    <mergeCell ref="AK110:AM110"/>
    <mergeCell ref="AN110:AP110"/>
    <mergeCell ref="AQ110:AS110"/>
    <mergeCell ref="AT110:AV110"/>
    <mergeCell ref="AW112:BY112"/>
    <mergeCell ref="G113:J113"/>
    <mergeCell ref="AH113:AJ113"/>
    <mergeCell ref="AK113:AM113"/>
    <mergeCell ref="AN113:AP113"/>
    <mergeCell ref="AQ113:AS113"/>
    <mergeCell ref="AT113:AV113"/>
    <mergeCell ref="AW113:BY113"/>
    <mergeCell ref="G112:J112"/>
    <mergeCell ref="AH112:AJ112"/>
    <mergeCell ref="AK112:AM112"/>
    <mergeCell ref="AN112:AP112"/>
    <mergeCell ref="AQ112:AS112"/>
    <mergeCell ref="AT112:AV112"/>
  </mergeCells>
  <printOptions horizontalCentered="1" verticalCentered="1"/>
  <pageMargins left="0.19685039370078741" right="0.19685039370078741" top="0.19685039370078741" bottom="0.19685039370078741" header="0.11811023622047245" footer="0"/>
  <pageSetup paperSize="9" orientation="portrait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4"/>
  <dimension ref="A1:ES661"/>
  <sheetViews>
    <sheetView showGridLines="0" showOutlineSymbols="0" topLeftCell="A78" zoomScale="115" zoomScaleNormal="130" workbookViewId="0">
      <selection activeCell="CN19" sqref="CN19"/>
    </sheetView>
  </sheetViews>
  <sheetFormatPr baseColWidth="10" defaultColWidth="1.140625" defaultRowHeight="6.75" customHeight="1" outlineLevelCol="1"/>
  <cols>
    <col min="1" max="1" width="4.7109375" style="5" customWidth="1"/>
    <col min="2" max="77" width="1.140625" style="14" customWidth="1"/>
    <col min="78" max="79" width="1.85546875" style="14" customWidth="1"/>
    <col min="80" max="80" width="1.140625" style="14" customWidth="1"/>
    <col min="81" max="81" width="2.5703125" style="14" customWidth="1"/>
    <col min="82" max="86" width="5.42578125" style="14" hidden="1" customWidth="1" outlineLevel="1"/>
    <col min="87" max="87" width="5.42578125" style="5" hidden="1" customWidth="1" outlineLevel="1"/>
    <col min="88" max="90" width="4.85546875" style="5" hidden="1" customWidth="1" outlineLevel="1"/>
    <col min="91" max="91" width="4.7109375" style="5" customWidth="1" collapsed="1"/>
    <col min="92" max="92" width="4.7109375" style="5" customWidth="1"/>
    <col min="93" max="93" width="17.28515625" style="5" customWidth="1"/>
    <col min="94" max="96" width="4.7109375" style="5" customWidth="1"/>
    <col min="97" max="98" width="4.7109375" style="5" hidden="1" customWidth="1" outlineLevel="1"/>
    <col min="99" max="99" width="1.42578125" style="5" hidden="1" customWidth="1" outlineLevel="1"/>
    <col min="100" max="100" width="1.42578125" style="5" customWidth="1" collapsed="1"/>
    <col min="101" max="113" width="1.42578125" style="5" customWidth="1"/>
    <col min="114" max="16384" width="1.140625" style="5"/>
  </cols>
  <sheetData>
    <row r="1" spans="1:14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</row>
    <row r="2" spans="1:149" ht="14.25" customHeight="1">
      <c r="A2" s="6"/>
      <c r="B2" s="355">
        <f>6-COUNTBLANK(D3:D8)</f>
        <v>3</v>
      </c>
      <c r="C2" s="356"/>
      <c r="D2" s="364" t="s">
        <v>61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 t="s">
        <v>62</v>
      </c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6"/>
      <c r="AN2" s="216" t="s">
        <v>56</v>
      </c>
      <c r="AO2" s="217"/>
      <c r="AP2" s="217"/>
      <c r="AQ2" s="217"/>
      <c r="AR2" s="217"/>
      <c r="AS2" s="217"/>
      <c r="AT2" s="217"/>
      <c r="AU2" s="217"/>
      <c r="AV2" s="217"/>
      <c r="AW2" s="217"/>
      <c r="AX2" s="7"/>
      <c r="AY2" s="215" t="s">
        <v>90</v>
      </c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</row>
    <row r="3" spans="1:149" ht="14.25" customHeight="1">
      <c r="A3" s="6"/>
      <c r="B3" s="341">
        <v>1</v>
      </c>
      <c r="C3" s="342"/>
      <c r="D3" s="229" t="s">
        <v>180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30"/>
      <c r="V3" s="226" t="s">
        <v>144</v>
      </c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8"/>
      <c r="AN3" s="216" t="s">
        <v>57</v>
      </c>
      <c r="AO3" s="217"/>
      <c r="AP3" s="217"/>
      <c r="AQ3" s="217"/>
      <c r="AR3" s="217"/>
      <c r="AS3" s="217"/>
      <c r="AT3" s="217"/>
      <c r="AU3" s="217"/>
      <c r="AV3" s="217"/>
      <c r="AW3" s="217"/>
      <c r="AX3" s="7"/>
      <c r="AY3" s="219">
        <v>41349</v>
      </c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8" t="s">
        <v>58</v>
      </c>
      <c r="BO3" s="218"/>
      <c r="BP3" s="218"/>
      <c r="BQ3" s="218"/>
      <c r="BR3" s="218"/>
      <c r="BS3" s="218"/>
      <c r="BT3" s="218"/>
      <c r="BU3" s="218"/>
      <c r="BV3" s="218"/>
      <c r="BW3" s="218"/>
      <c r="BX3" s="220">
        <v>0.375</v>
      </c>
      <c r="BY3" s="215"/>
      <c r="BZ3" s="215"/>
      <c r="CA3" s="215"/>
      <c r="CB3" s="215"/>
      <c r="CC3" s="215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</row>
    <row r="4" spans="1:149" ht="14.25" customHeight="1">
      <c r="A4" s="6"/>
      <c r="B4" s="341">
        <v>2</v>
      </c>
      <c r="C4" s="342"/>
      <c r="D4" s="229" t="s">
        <v>170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30"/>
      <c r="V4" s="226" t="s">
        <v>144</v>
      </c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8"/>
      <c r="AN4" s="216" t="s">
        <v>59</v>
      </c>
      <c r="AO4" s="217"/>
      <c r="AP4" s="217"/>
      <c r="AQ4" s="217"/>
      <c r="AR4" s="217"/>
      <c r="AS4" s="217"/>
      <c r="AT4" s="217"/>
      <c r="AU4" s="217"/>
      <c r="AV4" s="217"/>
      <c r="AW4" s="217"/>
      <c r="AX4" s="7"/>
      <c r="AY4" s="215" t="s">
        <v>91</v>
      </c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</row>
    <row r="5" spans="1:149" ht="14.25" customHeight="1">
      <c r="A5" s="6"/>
      <c r="B5" s="341">
        <v>3</v>
      </c>
      <c r="C5" s="342"/>
      <c r="D5" s="229" t="s">
        <v>166</v>
      </c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30"/>
      <c r="V5" s="226" t="s">
        <v>146</v>
      </c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8"/>
      <c r="AN5" s="216" t="s">
        <v>7</v>
      </c>
      <c r="AO5" s="217"/>
      <c r="AP5" s="217"/>
      <c r="AQ5" s="217"/>
      <c r="AR5" s="217"/>
      <c r="AS5" s="217"/>
      <c r="AT5" s="217"/>
      <c r="AU5" s="217"/>
      <c r="AV5" s="217"/>
      <c r="AW5" s="217"/>
      <c r="AX5" s="7"/>
      <c r="AY5" s="221">
        <v>1</v>
      </c>
      <c r="AZ5" s="221"/>
      <c r="BA5" s="221"/>
      <c r="BB5" s="221"/>
      <c r="BC5" s="221"/>
      <c r="BD5" s="231" t="s">
        <v>41</v>
      </c>
      <c r="BE5" s="231"/>
      <c r="BF5" s="231"/>
      <c r="BG5" s="231"/>
      <c r="BH5" s="231"/>
      <c r="BI5" s="231"/>
      <c r="BJ5" s="221">
        <v>5</v>
      </c>
      <c r="BK5" s="221"/>
      <c r="BL5" s="221"/>
      <c r="BM5" s="221"/>
      <c r="BN5" s="221"/>
      <c r="BO5" s="231" t="s">
        <v>3</v>
      </c>
      <c r="BP5" s="231"/>
      <c r="BQ5" s="231"/>
      <c r="BR5" s="231"/>
      <c r="BS5" s="231"/>
      <c r="BT5" s="231"/>
      <c r="BU5" s="221">
        <v>8</v>
      </c>
      <c r="BV5" s="221"/>
      <c r="BW5" s="221"/>
      <c r="BX5" s="221"/>
      <c r="BY5" s="221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</row>
    <row r="6" spans="1:149" ht="14.25" customHeight="1">
      <c r="A6" s="6"/>
      <c r="B6" s="341">
        <v>4</v>
      </c>
      <c r="C6" s="342"/>
      <c r="D6" s="229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30"/>
      <c r="V6" s="226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8"/>
      <c r="AN6" s="216" t="s">
        <v>0</v>
      </c>
      <c r="AO6" s="217"/>
      <c r="AP6" s="217"/>
      <c r="AQ6" s="217"/>
      <c r="AR6" s="217"/>
      <c r="AS6" s="217"/>
      <c r="AT6" s="217"/>
      <c r="AU6" s="217"/>
      <c r="AV6" s="217"/>
      <c r="AW6" s="217"/>
      <c r="AX6" s="7"/>
      <c r="AY6" s="215" t="s">
        <v>176</v>
      </c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</row>
    <row r="7" spans="1:149" ht="14.25" customHeight="1">
      <c r="A7" s="6"/>
      <c r="B7" s="341">
        <v>5</v>
      </c>
      <c r="C7" s="342"/>
      <c r="D7" s="229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30"/>
      <c r="V7" s="226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8"/>
      <c r="AN7" s="216" t="s">
        <v>1</v>
      </c>
      <c r="AO7" s="217"/>
      <c r="AP7" s="217"/>
      <c r="AQ7" s="217"/>
      <c r="AR7" s="217"/>
      <c r="AS7" s="217"/>
      <c r="AT7" s="217"/>
      <c r="AU7" s="217"/>
      <c r="AV7" s="217"/>
      <c r="AW7" s="217"/>
      <c r="AX7" s="7"/>
      <c r="AY7" s="215" t="s">
        <v>92</v>
      </c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8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</row>
    <row r="8" spans="1:149" ht="14.25" customHeight="1">
      <c r="A8" s="6"/>
      <c r="B8" s="341">
        <v>6</v>
      </c>
      <c r="C8" s="342"/>
      <c r="D8" s="229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30"/>
      <c r="V8" s="226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8"/>
      <c r="AN8" s="216" t="s">
        <v>60</v>
      </c>
      <c r="AO8" s="217"/>
      <c r="AP8" s="217"/>
      <c r="AQ8" s="217"/>
      <c r="AR8" s="217"/>
      <c r="AS8" s="217"/>
      <c r="AT8" s="217"/>
      <c r="AU8" s="217"/>
      <c r="AV8" s="217"/>
      <c r="AW8" s="217"/>
      <c r="AX8" s="7"/>
      <c r="AY8" s="232" t="s">
        <v>165</v>
      </c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4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</row>
    <row r="9" spans="1:149" ht="14.25" customHeight="1">
      <c r="A9" s="6"/>
      <c r="B9" s="2"/>
      <c r="C9" s="2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</row>
    <row r="10" spans="1:149" ht="14.25" customHeight="1">
      <c r="A10" s="6"/>
      <c r="B10" s="2"/>
      <c r="C10" s="2"/>
      <c r="D10" s="222" t="s">
        <v>86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9"/>
      <c r="CD10" s="9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</row>
    <row r="11" spans="1:149" ht="14.25" customHeight="1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2"/>
      <c r="BZ11" s="2"/>
      <c r="CA11" s="2"/>
      <c r="CB11" s="2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</row>
    <row r="12" spans="1:149" ht="12.7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Q12" s="197" t="s">
        <v>83</v>
      </c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9" t="s">
        <v>89</v>
      </c>
      <c r="BT12" s="159"/>
      <c r="BU12" s="159"/>
      <c r="BV12" s="159"/>
      <c r="BW12" s="159"/>
      <c r="BX12" s="159"/>
      <c r="BY12" s="159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</row>
    <row r="13" spans="1:149" ht="12.75" customHeight="1">
      <c r="A13" s="16"/>
      <c r="B13" s="13"/>
      <c r="C13" s="13"/>
      <c r="D13" s="13"/>
      <c r="E13" s="13"/>
      <c r="F13" s="13"/>
      <c r="G13" s="13"/>
      <c r="H13" s="13"/>
      <c r="I13" s="13"/>
      <c r="J13" s="13"/>
      <c r="K13" s="13"/>
      <c r="Q13" s="200" t="s">
        <v>84</v>
      </c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</row>
    <row r="14" spans="1:149" ht="12.75" customHeight="1">
      <c r="A14" s="4"/>
      <c r="B14" s="13"/>
      <c r="C14" s="13"/>
      <c r="D14" s="13"/>
      <c r="E14" s="13"/>
      <c r="F14" s="13"/>
      <c r="G14" s="13"/>
      <c r="H14" s="13"/>
      <c r="I14" s="13"/>
      <c r="J14" s="13"/>
      <c r="K14" s="13"/>
      <c r="Q14" s="200" t="s">
        <v>85</v>
      </c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2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</row>
    <row r="15" spans="1:149" ht="12.75" customHeight="1">
      <c r="A15" s="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7"/>
      <c r="Q15" s="203" t="s">
        <v>88</v>
      </c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</row>
    <row r="16" spans="1:149" ht="12.75" customHeight="1">
      <c r="A16" s="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7"/>
      <c r="BZ16" s="17"/>
      <c r="CA16" s="17"/>
      <c r="CB16" s="17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</row>
    <row r="17" spans="1:149" ht="12.75" customHeight="1">
      <c r="A17" s="4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</row>
    <row r="18" spans="1:149" ht="7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09" t="str">
        <f>IF(AY2&lt;&gt;"",AY2,"")</f>
        <v>BORGES</v>
      </c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13"/>
      <c r="AS18" s="13"/>
      <c r="AT18" s="13"/>
      <c r="AU18" s="13"/>
      <c r="AV18" s="292">
        <f>IF(AY3&lt;&gt;"",AY3,"")</f>
        <v>41349</v>
      </c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13"/>
      <c r="BN18" s="13"/>
      <c r="BO18" s="13"/>
      <c r="BP18" s="13"/>
      <c r="BQ18" s="13"/>
      <c r="BR18" s="224">
        <f>IF(BX3&lt;&gt;"",BX3,"")</f>
        <v>0.375</v>
      </c>
      <c r="BS18" s="224"/>
      <c r="BT18" s="224"/>
      <c r="BU18" s="224"/>
      <c r="BV18" s="224"/>
      <c r="BW18" s="224"/>
      <c r="BX18" s="224"/>
      <c r="BY18" s="224"/>
      <c r="BZ18" s="1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</row>
    <row r="19" spans="1:149" ht="7.5" customHeight="1">
      <c r="A19" s="4"/>
      <c r="B19" s="181" t="s">
        <v>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98" t="s">
        <v>5</v>
      </c>
      <c r="AS19" s="298"/>
      <c r="AT19" s="298"/>
      <c r="AU19" s="298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N19" s="181" t="s">
        <v>6</v>
      </c>
      <c r="BO19" s="181"/>
      <c r="BP19" s="181"/>
      <c r="BQ19" s="13"/>
      <c r="BR19" s="224"/>
      <c r="BS19" s="224"/>
      <c r="BT19" s="224"/>
      <c r="BU19" s="224"/>
      <c r="BV19" s="224"/>
      <c r="BW19" s="224"/>
      <c r="BX19" s="224"/>
      <c r="BY19" s="224"/>
      <c r="BZ19" s="1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</row>
    <row r="20" spans="1:149" ht="7.5" customHeight="1">
      <c r="A20" s="4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98"/>
      <c r="AS20" s="298"/>
      <c r="AT20" s="298"/>
      <c r="AU20" s="298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N20" s="181"/>
      <c r="BO20" s="181"/>
      <c r="BP20" s="181"/>
      <c r="BQ20" s="18"/>
      <c r="BR20" s="225"/>
      <c r="BS20" s="225"/>
      <c r="BT20" s="225"/>
      <c r="BU20" s="225"/>
      <c r="BV20" s="225"/>
      <c r="BW20" s="225"/>
      <c r="BX20" s="225"/>
      <c r="BY20" s="225"/>
      <c r="BZ20" s="1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</row>
    <row r="21" spans="1:149" ht="7.5" customHeight="1">
      <c r="A21" s="4"/>
      <c r="B21" s="13"/>
      <c r="C21" s="13"/>
      <c r="D21" s="13"/>
      <c r="E21" s="13"/>
      <c r="F21" s="13"/>
      <c r="G21" s="13"/>
      <c r="H21" s="13"/>
      <c r="I21" s="13"/>
      <c r="J21" s="209" t="str">
        <f>IF(AY4&lt;&gt;"",AY4,"")</f>
        <v>CAMPIONAT PROVINCIAL</v>
      </c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23" t="s">
        <v>7</v>
      </c>
      <c r="AV21" s="223"/>
      <c r="AW21" s="223"/>
      <c r="AX21" s="223"/>
      <c r="AY21" s="223"/>
      <c r="AZ21" s="305">
        <f>IF(AY5&lt;&gt;"",AY5,"")</f>
        <v>1</v>
      </c>
      <c r="BA21" s="305"/>
      <c r="BB21" s="305"/>
      <c r="BC21" s="305"/>
      <c r="BD21" s="305"/>
      <c r="BE21" s="297" t="s">
        <v>8</v>
      </c>
      <c r="BF21" s="297"/>
      <c r="BG21" s="297"/>
      <c r="BH21" s="297"/>
      <c r="BI21" s="297"/>
      <c r="BJ21" s="280">
        <f>IF(BJ5&lt;&gt;"",BJ5,"")</f>
        <v>5</v>
      </c>
      <c r="BK21" s="280"/>
      <c r="BL21" s="280"/>
      <c r="BM21" s="280"/>
      <c r="BN21" s="280"/>
      <c r="BO21" s="223" t="s">
        <v>9</v>
      </c>
      <c r="BP21" s="223"/>
      <c r="BQ21" s="223"/>
      <c r="BR21" s="223"/>
      <c r="BS21" s="223"/>
      <c r="BT21" s="209">
        <f>IF(BU5&lt;&gt;"",BU5,"")</f>
        <v>8</v>
      </c>
      <c r="BU21" s="209"/>
      <c r="BV21" s="209"/>
      <c r="BW21" s="209"/>
      <c r="BX21" s="209"/>
      <c r="BY21" s="209"/>
      <c r="BZ21" s="1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</row>
    <row r="22" spans="1:149" ht="7.5" customHeight="1">
      <c r="A22" s="4"/>
      <c r="B22" s="181" t="s">
        <v>10</v>
      </c>
      <c r="C22" s="181"/>
      <c r="D22" s="181"/>
      <c r="E22" s="181"/>
      <c r="F22" s="181"/>
      <c r="G22" s="181"/>
      <c r="H22" s="181"/>
      <c r="I22" s="181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23"/>
      <c r="AV22" s="223"/>
      <c r="AW22" s="223"/>
      <c r="AX22" s="223"/>
      <c r="AY22" s="223"/>
      <c r="AZ22" s="280"/>
      <c r="BA22" s="280"/>
      <c r="BB22" s="280"/>
      <c r="BC22" s="280"/>
      <c r="BD22" s="280"/>
      <c r="BE22" s="223"/>
      <c r="BF22" s="223"/>
      <c r="BG22" s="223"/>
      <c r="BH22" s="223"/>
      <c r="BI22" s="223"/>
      <c r="BJ22" s="280"/>
      <c r="BK22" s="280"/>
      <c r="BL22" s="280"/>
      <c r="BM22" s="280"/>
      <c r="BN22" s="280"/>
      <c r="BO22" s="223"/>
      <c r="BP22" s="223"/>
      <c r="BQ22" s="223"/>
      <c r="BR22" s="223"/>
      <c r="BS22" s="223"/>
      <c r="BT22" s="209"/>
      <c r="BU22" s="209"/>
      <c r="BV22" s="209"/>
      <c r="BW22" s="209"/>
      <c r="BX22" s="209"/>
      <c r="BY22" s="209"/>
      <c r="BZ22" s="1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</row>
    <row r="23" spans="1:149" ht="7.5" customHeight="1">
      <c r="A23" s="4"/>
      <c r="B23" s="181"/>
      <c r="C23" s="181"/>
      <c r="D23" s="181"/>
      <c r="E23" s="181"/>
      <c r="F23" s="181"/>
      <c r="G23" s="181"/>
      <c r="H23" s="181"/>
      <c r="I23" s="181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23"/>
      <c r="AV23" s="223"/>
      <c r="AW23" s="223"/>
      <c r="AX23" s="223"/>
      <c r="AY23" s="223"/>
      <c r="AZ23" s="281"/>
      <c r="BA23" s="281"/>
      <c r="BB23" s="281"/>
      <c r="BC23" s="281"/>
      <c r="BD23" s="281"/>
      <c r="BE23" s="223"/>
      <c r="BF23" s="223"/>
      <c r="BG23" s="223"/>
      <c r="BH23" s="223"/>
      <c r="BI23" s="223"/>
      <c r="BJ23" s="281"/>
      <c r="BK23" s="281"/>
      <c r="BL23" s="281"/>
      <c r="BM23" s="281"/>
      <c r="BN23" s="282"/>
      <c r="BO23" s="223"/>
      <c r="BP23" s="223"/>
      <c r="BQ23" s="223"/>
      <c r="BR23" s="223"/>
      <c r="BS23" s="223"/>
      <c r="BT23" s="210"/>
      <c r="BU23" s="210"/>
      <c r="BV23" s="210"/>
      <c r="BW23" s="210"/>
      <c r="BX23" s="210"/>
      <c r="BY23" s="210"/>
      <c r="BZ23" s="1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</row>
    <row r="24" spans="1:149" ht="7.5" customHeight="1">
      <c r="A24" s="4"/>
      <c r="B24" s="13"/>
      <c r="C24" s="13"/>
      <c r="D24" s="13"/>
      <c r="E24" s="13"/>
      <c r="F24" s="13"/>
      <c r="G24" s="13"/>
      <c r="H24" s="13"/>
      <c r="I24" s="209" t="str">
        <f>IF(AY6&lt;&gt;"",AY6,"")</f>
        <v>ALEVINS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13"/>
      <c r="AH24" s="13"/>
      <c r="AI24" s="13"/>
      <c r="AJ24" s="13"/>
      <c r="AK24" s="13"/>
      <c r="AL24" s="13"/>
      <c r="AM24" s="13"/>
      <c r="AN24" s="13"/>
      <c r="AO24" s="13"/>
      <c r="AP24" s="280" t="str">
        <f>IF(AY7&lt;&gt;"",AY7,"")</f>
        <v>CENTRE ENTREN. BORGES</v>
      </c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19"/>
      <c r="BO24" s="19"/>
      <c r="BP24" s="13"/>
      <c r="BQ24" s="13"/>
      <c r="BR24" s="13"/>
      <c r="BS24" s="282" t="str">
        <f>IF(AY8&lt;&gt;"",AY8,"")</f>
        <v>13/14</v>
      </c>
      <c r="BT24" s="282"/>
      <c r="BU24" s="282"/>
      <c r="BV24" s="282"/>
      <c r="BW24" s="282"/>
      <c r="BX24" s="282"/>
      <c r="BY24" s="282"/>
      <c r="BZ24" s="1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</row>
    <row r="25" spans="1:149" ht="7.5" customHeight="1">
      <c r="B25" s="181" t="s">
        <v>0</v>
      </c>
      <c r="C25" s="181"/>
      <c r="D25" s="181"/>
      <c r="E25" s="181"/>
      <c r="F25" s="181"/>
      <c r="G25" s="181"/>
      <c r="H25" s="181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13"/>
      <c r="AH25" s="181" t="s">
        <v>1</v>
      </c>
      <c r="AI25" s="181"/>
      <c r="AJ25" s="181"/>
      <c r="AK25" s="181"/>
      <c r="AL25" s="181"/>
      <c r="AM25" s="181"/>
      <c r="AN25" s="181"/>
      <c r="AO25" s="181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98" t="s">
        <v>11</v>
      </c>
      <c r="BO25" s="298"/>
      <c r="BP25" s="298"/>
      <c r="BQ25" s="298"/>
      <c r="BR25" s="298"/>
      <c r="BS25" s="282"/>
      <c r="BT25" s="282"/>
      <c r="BU25" s="282"/>
      <c r="BV25" s="282"/>
      <c r="BW25" s="282"/>
      <c r="BX25" s="282"/>
      <c r="BY25" s="282"/>
      <c r="BZ25" s="18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</row>
    <row r="26" spans="1:149" ht="7.5" customHeight="1">
      <c r="B26" s="181"/>
      <c r="C26" s="181"/>
      <c r="D26" s="181"/>
      <c r="E26" s="181"/>
      <c r="F26" s="181"/>
      <c r="G26" s="181"/>
      <c r="H26" s="181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18"/>
      <c r="AH26" s="181"/>
      <c r="AI26" s="181"/>
      <c r="AJ26" s="181"/>
      <c r="AK26" s="181"/>
      <c r="AL26" s="181"/>
      <c r="AM26" s="181"/>
      <c r="AN26" s="181"/>
      <c r="AO26" s="1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  <c r="BJ26" s="281"/>
      <c r="BK26" s="281"/>
      <c r="BL26" s="281"/>
      <c r="BM26" s="281"/>
      <c r="BN26" s="298"/>
      <c r="BO26" s="298"/>
      <c r="BP26" s="298"/>
      <c r="BQ26" s="298"/>
      <c r="BR26" s="298"/>
      <c r="BS26" s="281"/>
      <c r="BT26" s="281"/>
      <c r="BU26" s="281"/>
      <c r="BV26" s="281"/>
      <c r="BW26" s="281"/>
      <c r="BX26" s="281"/>
      <c r="BY26" s="281"/>
      <c r="BZ26" s="18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</row>
    <row r="27" spans="1:149" ht="7.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</row>
    <row r="28" spans="1:149" ht="7.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7"/>
      <c r="CB28" s="17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</row>
    <row r="29" spans="1:149" ht="7.5" customHeight="1">
      <c r="A29" s="20"/>
      <c r="B29" s="309">
        <v>1</v>
      </c>
      <c r="C29" s="310"/>
      <c r="D29" s="175" t="str">
        <f>IF(D3&lt;&gt;"",D3,"")</f>
        <v>Antonio Rojo</v>
      </c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6"/>
      <c r="V29" s="175" t="str">
        <f>IF(V3&lt;&gt;"",V3,"")</f>
        <v>CTT Borges</v>
      </c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6"/>
      <c r="AN29" s="309">
        <v>4</v>
      </c>
      <c r="AO29" s="310"/>
      <c r="AP29" s="299" t="str">
        <f>IF(D6&lt;&gt;"",D6,"")</f>
        <v/>
      </c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300"/>
      <c r="BH29" s="175" t="str">
        <f>IF(V6&lt;&gt;"",V6,"")</f>
        <v/>
      </c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6"/>
      <c r="BZ29" s="1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</row>
    <row r="30" spans="1:149" ht="7.5" customHeight="1">
      <c r="A30" s="20"/>
      <c r="B30" s="311"/>
      <c r="C30" s="312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8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8"/>
      <c r="AN30" s="311"/>
      <c r="AO30" s="312"/>
      <c r="AP30" s="301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302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8"/>
      <c r="BZ30" s="1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</row>
    <row r="31" spans="1:149" ht="7.5" customHeight="1">
      <c r="A31" s="20"/>
      <c r="B31" s="313"/>
      <c r="C31" s="314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80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80"/>
      <c r="AN31" s="313"/>
      <c r="AO31" s="314"/>
      <c r="AP31" s="303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304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80"/>
      <c r="BZ31" s="1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</row>
    <row r="32" spans="1:149" ht="7.5" customHeight="1">
      <c r="A32" s="20"/>
      <c r="B32" s="309">
        <v>2</v>
      </c>
      <c r="C32" s="310"/>
      <c r="D32" s="175" t="str">
        <f>IF(D4&lt;&gt;"",D4,"")</f>
        <v>Pau Domènech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6"/>
      <c r="V32" s="175" t="str">
        <f>IF(V4&lt;&gt;"",V4,"")</f>
        <v>CTT Borges</v>
      </c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6"/>
      <c r="AN32" s="309">
        <v>5</v>
      </c>
      <c r="AO32" s="310"/>
      <c r="AP32" s="299" t="str">
        <f>IF(D7&lt;&gt;"",D7,"")</f>
        <v/>
      </c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300"/>
      <c r="BH32" s="175" t="str">
        <f>IF(V7&lt;&gt;"",V7,"")</f>
        <v/>
      </c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6"/>
      <c r="BZ32" s="1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</row>
    <row r="33" spans="1:149" ht="7.5" customHeight="1">
      <c r="A33" s="20"/>
      <c r="B33" s="311"/>
      <c r="C33" s="312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8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8"/>
      <c r="AN33" s="311"/>
      <c r="AO33" s="312"/>
      <c r="AP33" s="301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302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8"/>
      <c r="BZ33" s="1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</row>
    <row r="34" spans="1:149" ht="7.5" customHeight="1">
      <c r="A34" s="20"/>
      <c r="B34" s="313"/>
      <c r="C34" s="314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80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  <c r="AN34" s="313"/>
      <c r="AO34" s="314"/>
      <c r="AP34" s="303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304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80"/>
      <c r="BZ34" s="1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</row>
    <row r="35" spans="1:149" ht="7.5" customHeight="1">
      <c r="A35" s="20"/>
      <c r="B35" s="309">
        <v>3</v>
      </c>
      <c r="C35" s="310"/>
      <c r="D35" s="175" t="str">
        <f>IF(D5&lt;&gt;"",D5,"")</f>
        <v>Guillem Sans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6"/>
      <c r="V35" s="175" t="str">
        <f>IF(V5&lt;&gt;"",V5,"")</f>
        <v>CTT Mollerussa</v>
      </c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6"/>
      <c r="AN35" s="309">
        <v>6</v>
      </c>
      <c r="AO35" s="310"/>
      <c r="AP35" s="299" t="str">
        <f>IF(D8&lt;&gt;"",D8,"")</f>
        <v/>
      </c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300"/>
      <c r="BH35" s="175" t="str">
        <f>IF(V8&lt;&gt;"",V8,"")</f>
        <v/>
      </c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6"/>
      <c r="BZ35" s="1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</row>
    <row r="36" spans="1:149" ht="7.5" customHeight="1">
      <c r="A36" s="20"/>
      <c r="B36" s="311"/>
      <c r="C36" s="312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8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8"/>
      <c r="AN36" s="311"/>
      <c r="AO36" s="312"/>
      <c r="AP36" s="301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302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8"/>
      <c r="BZ36" s="1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</row>
    <row r="37" spans="1:149" ht="7.5" customHeight="1">
      <c r="A37" s="20"/>
      <c r="B37" s="313"/>
      <c r="C37" s="314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80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80"/>
      <c r="AN37" s="313"/>
      <c r="AO37" s="314"/>
      <c r="AP37" s="303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304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80"/>
      <c r="BZ37" s="1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</row>
    <row r="38" spans="1:149" ht="7.5" customHeight="1">
      <c r="A38" s="20"/>
      <c r="AN38" s="18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</row>
    <row r="39" spans="1:149" ht="7.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</row>
    <row r="40" spans="1:149" ht="7.5" customHeight="1">
      <c r="B40" s="323" t="s">
        <v>42</v>
      </c>
      <c r="C40" s="324"/>
      <c r="D40" s="329"/>
      <c r="E40" s="323" t="s">
        <v>43</v>
      </c>
      <c r="F40" s="324"/>
      <c r="G40" s="329"/>
      <c r="H40" s="323" t="s">
        <v>44</v>
      </c>
      <c r="I40" s="324"/>
      <c r="J40" s="329"/>
      <c r="K40" s="323" t="s">
        <v>45</v>
      </c>
      <c r="L40" s="324"/>
      <c r="M40" s="324"/>
      <c r="N40" s="346" t="s">
        <v>53</v>
      </c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8"/>
      <c r="AF40" s="284" t="s">
        <v>12</v>
      </c>
      <c r="AG40" s="284"/>
      <c r="AH40" s="284"/>
      <c r="AI40" s="284"/>
      <c r="AJ40" s="284"/>
      <c r="AK40" s="293" t="s">
        <v>13</v>
      </c>
      <c r="AL40" s="293"/>
      <c r="AM40" s="293"/>
      <c r="AN40" s="293"/>
      <c r="AO40" s="293"/>
      <c r="AP40" s="293" t="s">
        <v>14</v>
      </c>
      <c r="AQ40" s="293"/>
      <c r="AR40" s="293"/>
      <c r="AS40" s="293"/>
      <c r="AT40" s="293"/>
      <c r="AU40" s="293" t="s">
        <v>15</v>
      </c>
      <c r="AV40" s="293"/>
      <c r="AW40" s="293"/>
      <c r="AX40" s="293"/>
      <c r="AY40" s="293"/>
      <c r="AZ40" s="293" t="s">
        <v>16</v>
      </c>
      <c r="BA40" s="293"/>
      <c r="BB40" s="293"/>
      <c r="BC40" s="293"/>
      <c r="BD40" s="293"/>
      <c r="BE40" s="283" t="s">
        <v>17</v>
      </c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5"/>
      <c r="BU40" s="283" t="s">
        <v>18</v>
      </c>
      <c r="BV40" s="284"/>
      <c r="BW40" s="284"/>
      <c r="BX40" s="284"/>
      <c r="BY40" s="285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</row>
    <row r="41" spans="1:149" ht="7.5" customHeight="1">
      <c r="B41" s="325"/>
      <c r="C41" s="326"/>
      <c r="D41" s="330"/>
      <c r="E41" s="325"/>
      <c r="F41" s="326"/>
      <c r="G41" s="330"/>
      <c r="H41" s="325"/>
      <c r="I41" s="326"/>
      <c r="J41" s="330"/>
      <c r="K41" s="325"/>
      <c r="L41" s="326"/>
      <c r="M41" s="326"/>
      <c r="N41" s="317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9"/>
      <c r="AF41" s="287"/>
      <c r="AG41" s="287"/>
      <c r="AH41" s="287"/>
      <c r="AI41" s="287"/>
      <c r="AJ41" s="287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86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287"/>
      <c r="BT41" s="288"/>
      <c r="BU41" s="286"/>
      <c r="BV41" s="287"/>
      <c r="BW41" s="287"/>
      <c r="BX41" s="287"/>
      <c r="BY41" s="288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</row>
    <row r="42" spans="1:149" ht="7.5" customHeight="1">
      <c r="B42" s="327"/>
      <c r="C42" s="328"/>
      <c r="D42" s="331"/>
      <c r="E42" s="327"/>
      <c r="F42" s="328"/>
      <c r="G42" s="331"/>
      <c r="H42" s="327"/>
      <c r="I42" s="328"/>
      <c r="J42" s="331"/>
      <c r="K42" s="327"/>
      <c r="L42" s="328"/>
      <c r="M42" s="328"/>
      <c r="N42" s="317" t="s">
        <v>54</v>
      </c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9"/>
      <c r="AF42" s="287" t="s">
        <v>19</v>
      </c>
      <c r="AG42" s="287"/>
      <c r="AH42" s="287"/>
      <c r="AI42" s="287"/>
      <c r="AJ42" s="295"/>
      <c r="AK42" s="287" t="s">
        <v>19</v>
      </c>
      <c r="AL42" s="287"/>
      <c r="AM42" s="287"/>
      <c r="AN42" s="287"/>
      <c r="AO42" s="295"/>
      <c r="AP42" s="287" t="s">
        <v>19</v>
      </c>
      <c r="AQ42" s="287"/>
      <c r="AR42" s="287"/>
      <c r="AS42" s="287"/>
      <c r="AT42" s="295"/>
      <c r="AU42" s="287" t="s">
        <v>19</v>
      </c>
      <c r="AV42" s="287"/>
      <c r="AW42" s="287"/>
      <c r="AX42" s="287"/>
      <c r="AY42" s="295"/>
      <c r="AZ42" s="287" t="s">
        <v>19</v>
      </c>
      <c r="BA42" s="287"/>
      <c r="BB42" s="287"/>
      <c r="BC42" s="287"/>
      <c r="BD42" s="295"/>
      <c r="BE42" s="286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7"/>
      <c r="BQ42" s="287"/>
      <c r="BR42" s="287"/>
      <c r="BS42" s="287"/>
      <c r="BT42" s="288"/>
      <c r="BU42" s="286"/>
      <c r="BV42" s="287"/>
      <c r="BW42" s="287"/>
      <c r="BX42" s="287"/>
      <c r="BY42" s="288"/>
      <c r="BZ42" s="157" t="s">
        <v>87</v>
      </c>
      <c r="CA42" s="158"/>
      <c r="CB42" s="158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</row>
    <row r="43" spans="1:149" ht="7.5" customHeight="1">
      <c r="B43" s="315" t="s">
        <v>20</v>
      </c>
      <c r="C43" s="316"/>
      <c r="D43" s="316"/>
      <c r="E43" s="315" t="s">
        <v>20</v>
      </c>
      <c r="F43" s="316"/>
      <c r="G43" s="316"/>
      <c r="H43" s="315" t="s">
        <v>20</v>
      </c>
      <c r="I43" s="316"/>
      <c r="J43" s="316"/>
      <c r="K43" s="315" t="s">
        <v>20</v>
      </c>
      <c r="L43" s="316"/>
      <c r="M43" s="316"/>
      <c r="N43" s="320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2"/>
      <c r="AF43" s="290"/>
      <c r="AG43" s="290"/>
      <c r="AH43" s="290"/>
      <c r="AI43" s="290"/>
      <c r="AJ43" s="296"/>
      <c r="AK43" s="290"/>
      <c r="AL43" s="290"/>
      <c r="AM43" s="290"/>
      <c r="AN43" s="290"/>
      <c r="AO43" s="296"/>
      <c r="AP43" s="290"/>
      <c r="AQ43" s="290"/>
      <c r="AR43" s="290"/>
      <c r="AS43" s="290"/>
      <c r="AT43" s="296"/>
      <c r="AU43" s="290"/>
      <c r="AV43" s="290"/>
      <c r="AW43" s="290"/>
      <c r="AX43" s="290"/>
      <c r="AY43" s="296"/>
      <c r="AZ43" s="290"/>
      <c r="BA43" s="290"/>
      <c r="BB43" s="290"/>
      <c r="BC43" s="290"/>
      <c r="BD43" s="296"/>
      <c r="BE43" s="289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1"/>
      <c r="BU43" s="289"/>
      <c r="BV43" s="290"/>
      <c r="BW43" s="290"/>
      <c r="BX43" s="290"/>
      <c r="BY43" s="291"/>
      <c r="BZ43" s="157"/>
      <c r="CA43" s="158"/>
      <c r="CB43" s="158"/>
      <c r="CC43" s="3"/>
      <c r="CD43" s="21">
        <v>1</v>
      </c>
      <c r="CE43" s="21">
        <v>2</v>
      </c>
      <c r="CF43" s="21">
        <v>3</v>
      </c>
      <c r="CG43" s="21">
        <v>4</v>
      </c>
      <c r="CH43" s="21">
        <v>5</v>
      </c>
      <c r="CI43" s="21">
        <v>6</v>
      </c>
      <c r="CJ43" s="3"/>
      <c r="CK43" s="3"/>
      <c r="CL43" s="3"/>
      <c r="CM43" s="3"/>
      <c r="CN43" s="3"/>
      <c r="CO43" s="3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</row>
    <row r="44" spans="1:149" ht="7.5" customHeight="1"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</row>
    <row r="45" spans="1:149" ht="7.5" customHeight="1">
      <c r="B45" s="373" t="s">
        <v>21</v>
      </c>
      <c r="C45" s="374"/>
      <c r="D45" s="375"/>
      <c r="E45" s="373" t="s">
        <v>22</v>
      </c>
      <c r="F45" s="374"/>
      <c r="G45" s="375"/>
      <c r="H45" s="373" t="s">
        <v>23</v>
      </c>
      <c r="I45" s="374"/>
      <c r="J45" s="375"/>
      <c r="K45" s="373" t="s">
        <v>24</v>
      </c>
      <c r="L45" s="374"/>
      <c r="M45" s="375"/>
      <c r="N45" s="343" t="str">
        <f>IF(B2=6,D5,IF(B2=5,D3,IF(B2=4,D4,IF(B2=3,D3,""))))</f>
        <v>Antonio Rojo</v>
      </c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5"/>
      <c r="AF45" s="252" t="s">
        <v>2</v>
      </c>
      <c r="AG45" s="211"/>
      <c r="AH45" s="211"/>
      <c r="AI45" s="211"/>
      <c r="AJ45" s="211"/>
      <c r="AK45" s="211" t="s">
        <v>2</v>
      </c>
      <c r="AL45" s="211"/>
      <c r="AM45" s="211"/>
      <c r="AN45" s="211"/>
      <c r="AO45" s="211"/>
      <c r="AP45" s="211" t="s">
        <v>2</v>
      </c>
      <c r="AQ45" s="211"/>
      <c r="AR45" s="211"/>
      <c r="AS45" s="211"/>
      <c r="AT45" s="211"/>
      <c r="AU45" s="211" t="s">
        <v>2</v>
      </c>
      <c r="AV45" s="211"/>
      <c r="AW45" s="211"/>
      <c r="AX45" s="211"/>
      <c r="AY45" s="211"/>
      <c r="AZ45" s="211" t="s">
        <v>2</v>
      </c>
      <c r="BA45" s="211"/>
      <c r="BB45" s="211"/>
      <c r="BC45" s="211"/>
      <c r="BD45" s="211"/>
      <c r="BE45" s="246" t="str">
        <f>IF(BZ45=""," ",IF(LEFT(BZ45,1)="3",N45,N47))</f>
        <v xml:space="preserve"> </v>
      </c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8"/>
      <c r="BU45" s="191" t="str">
        <f>IF(BZ45="","",VLOOKUP(BZ45,result,2,FALSE))</f>
        <v/>
      </c>
      <c r="BV45" s="192"/>
      <c r="BW45" s="192"/>
      <c r="BX45" s="192"/>
      <c r="BY45" s="193"/>
      <c r="BZ45" s="332"/>
      <c r="CA45" s="333"/>
      <c r="CC45" s="3"/>
      <c r="CD45" s="22">
        <f>IF(BE45=D29,1,0)</f>
        <v>0</v>
      </c>
      <c r="CE45" s="22">
        <f>IF(BE45=D32,1,0)</f>
        <v>0</v>
      </c>
      <c r="CF45" s="22">
        <f>IF(BE45=D35,1,0)</f>
        <v>0</v>
      </c>
      <c r="CG45" s="22">
        <f>IF(BE45=AP29,1,0)</f>
        <v>0</v>
      </c>
      <c r="CH45" s="22">
        <f>IF(BE45=AP32,1,0)</f>
        <v>0</v>
      </c>
      <c r="CI45" s="22">
        <f>IF(BE45=AP35,1,0)</f>
        <v>0</v>
      </c>
      <c r="CJ45" s="23" t="s">
        <v>63</v>
      </c>
      <c r="CK45" s="24" t="s">
        <v>64</v>
      </c>
      <c r="CL45" s="23" t="s">
        <v>65</v>
      </c>
      <c r="CM45" s="3"/>
      <c r="CN45" s="3"/>
      <c r="CO45" s="3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</row>
    <row r="46" spans="1:149" ht="7.5" customHeight="1">
      <c r="B46" s="172"/>
      <c r="C46" s="173"/>
      <c r="D46" s="174"/>
      <c r="E46" s="172"/>
      <c r="F46" s="173"/>
      <c r="G46" s="174"/>
      <c r="H46" s="172"/>
      <c r="I46" s="173"/>
      <c r="J46" s="174"/>
      <c r="K46" s="172"/>
      <c r="L46" s="173"/>
      <c r="M46" s="174"/>
      <c r="N46" s="249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1"/>
      <c r="AF46" s="213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240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2"/>
      <c r="BU46" s="185"/>
      <c r="BV46" s="186"/>
      <c r="BW46" s="186"/>
      <c r="BX46" s="186"/>
      <c r="BY46" s="187"/>
      <c r="BZ46" s="332"/>
      <c r="CA46" s="333"/>
      <c r="CC46" s="3"/>
      <c r="CD46" s="25">
        <f>IF(CD47=D29,1,0)</f>
        <v>0</v>
      </c>
      <c r="CE46" s="25">
        <f>IF(CD47=D32,1,0)</f>
        <v>0</v>
      </c>
      <c r="CF46" s="25">
        <f>IF(CD47=D35,1,0)</f>
        <v>0</v>
      </c>
      <c r="CG46" s="25">
        <f>IF(CD47=AP29,1,0)</f>
        <v>0</v>
      </c>
      <c r="CH46" s="25">
        <f>IF(CD47=AP32,1,0)</f>
        <v>0</v>
      </c>
      <c r="CI46" s="25">
        <f>IF(CD47=AP35,1,0)</f>
        <v>0</v>
      </c>
      <c r="CJ46" s="23" t="s">
        <v>66</v>
      </c>
      <c r="CK46" s="24" t="s">
        <v>67</v>
      </c>
      <c r="CL46" s="23" t="s">
        <v>65</v>
      </c>
      <c r="CM46" s="3"/>
      <c r="CN46" s="3"/>
      <c r="CO46" s="3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</row>
    <row r="47" spans="1:149" ht="7.5" customHeight="1">
      <c r="A47" s="235" t="s">
        <v>55</v>
      </c>
      <c r="B47" s="163" t="s">
        <v>47</v>
      </c>
      <c r="C47" s="164"/>
      <c r="D47" s="165"/>
      <c r="E47" s="163" t="s">
        <v>48</v>
      </c>
      <c r="F47" s="164"/>
      <c r="G47" s="165"/>
      <c r="H47" s="163" t="s">
        <v>49</v>
      </c>
      <c r="I47" s="164"/>
      <c r="J47" s="165"/>
      <c r="K47" s="163" t="s">
        <v>50</v>
      </c>
      <c r="L47" s="164"/>
      <c r="M47" s="165"/>
      <c r="N47" s="253" t="str">
        <f>IF(B2=6,D7,IF(B2=5,D6,IF(B2=4,D5,IF(B2=3,D5,""))))</f>
        <v>Guillem Sans</v>
      </c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5"/>
      <c r="AF47" s="213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240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2"/>
      <c r="BU47" s="185"/>
      <c r="BV47" s="186"/>
      <c r="BW47" s="186"/>
      <c r="BX47" s="186"/>
      <c r="BY47" s="187"/>
      <c r="BZ47" s="332"/>
      <c r="CA47" s="333"/>
      <c r="CC47" s="3"/>
      <c r="CD47" s="26" t="str">
        <f>IF(BZ45=""," ",IF(LEFT(BZ45,1)="3",N47,N45))</f>
        <v xml:space="preserve"> </v>
      </c>
      <c r="CE47" s="27"/>
      <c r="CF47" s="27"/>
      <c r="CG47" s="27"/>
      <c r="CH47" s="28"/>
      <c r="CI47" s="28"/>
      <c r="CJ47" s="24" t="s">
        <v>68</v>
      </c>
      <c r="CK47" s="24" t="s">
        <v>69</v>
      </c>
      <c r="CL47" s="23" t="s">
        <v>65</v>
      </c>
      <c r="CM47" s="3"/>
      <c r="CN47" s="3"/>
      <c r="CO47" s="3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</row>
    <row r="48" spans="1:149" ht="7.5" customHeight="1">
      <c r="A48" s="236"/>
      <c r="B48" s="169"/>
      <c r="C48" s="170"/>
      <c r="D48" s="171"/>
      <c r="E48" s="169"/>
      <c r="F48" s="170"/>
      <c r="G48" s="171"/>
      <c r="H48" s="169"/>
      <c r="I48" s="170"/>
      <c r="J48" s="171"/>
      <c r="K48" s="169"/>
      <c r="L48" s="170"/>
      <c r="M48" s="171"/>
      <c r="N48" s="256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8"/>
      <c r="AF48" s="213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243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5"/>
      <c r="BU48" s="185"/>
      <c r="BV48" s="186"/>
      <c r="BW48" s="186"/>
      <c r="BX48" s="186"/>
      <c r="BY48" s="187"/>
      <c r="BZ48" s="332"/>
      <c r="CA48" s="333"/>
      <c r="CC48" s="3"/>
      <c r="CD48" s="28"/>
      <c r="CE48" s="28"/>
      <c r="CF48" s="28"/>
      <c r="CG48" s="28"/>
      <c r="CH48" s="28"/>
      <c r="CI48" s="28"/>
      <c r="CJ48" s="24" t="s">
        <v>71</v>
      </c>
      <c r="CK48" s="24" t="s">
        <v>70</v>
      </c>
      <c r="CL48" s="23" t="s">
        <v>65</v>
      </c>
      <c r="CM48" s="3"/>
      <c r="CN48" s="3"/>
      <c r="CO48" s="3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</row>
    <row r="49" spans="1:149" ht="7.5" customHeight="1">
      <c r="B49" s="172" t="s">
        <v>25</v>
      </c>
      <c r="C49" s="173"/>
      <c r="D49" s="174"/>
      <c r="E49" s="172" t="s">
        <v>23</v>
      </c>
      <c r="F49" s="173"/>
      <c r="G49" s="174"/>
      <c r="H49" s="172" t="s">
        <v>22</v>
      </c>
      <c r="I49" s="173"/>
      <c r="J49" s="174"/>
      <c r="K49" s="172" t="s">
        <v>23</v>
      </c>
      <c r="L49" s="173"/>
      <c r="M49" s="174"/>
      <c r="N49" s="335" t="str">
        <f>IF(B2=6,D4,IF(B2=5,D4,IF(B2=4,D3,IF(B2=3,D4,""))))</f>
        <v>Pau Domènech</v>
      </c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7"/>
      <c r="AF49" s="212" t="s">
        <v>2</v>
      </c>
      <c r="AG49" s="194"/>
      <c r="AH49" s="194"/>
      <c r="AI49" s="194"/>
      <c r="AJ49" s="194"/>
      <c r="AK49" s="194" t="s">
        <v>2</v>
      </c>
      <c r="AL49" s="194"/>
      <c r="AM49" s="194"/>
      <c r="AN49" s="194"/>
      <c r="AO49" s="194"/>
      <c r="AP49" s="194" t="s">
        <v>2</v>
      </c>
      <c r="AQ49" s="194"/>
      <c r="AR49" s="194"/>
      <c r="AS49" s="194"/>
      <c r="AT49" s="194"/>
      <c r="AU49" s="194" t="s">
        <v>2</v>
      </c>
      <c r="AV49" s="194"/>
      <c r="AW49" s="194"/>
      <c r="AX49" s="194"/>
      <c r="AY49" s="194"/>
      <c r="AZ49" s="194" t="s">
        <v>2</v>
      </c>
      <c r="BA49" s="194"/>
      <c r="BB49" s="194"/>
      <c r="BC49" s="194"/>
      <c r="BD49" s="194"/>
      <c r="BE49" s="237" t="str">
        <f>IF(BZ49=""," ",IF(LEFT(BZ49,1)="3",N49,N51))</f>
        <v xml:space="preserve"> </v>
      </c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9"/>
      <c r="BU49" s="182" t="str">
        <f>IF(BZ49="","",VLOOKUP(BZ49,result,2,FALSE))</f>
        <v/>
      </c>
      <c r="BV49" s="183"/>
      <c r="BW49" s="183"/>
      <c r="BX49" s="183"/>
      <c r="BY49" s="184"/>
      <c r="BZ49" s="332"/>
      <c r="CA49" s="333"/>
      <c r="CC49" s="3"/>
      <c r="CD49" s="22">
        <f>IF(BE49=D29,1,0)</f>
        <v>0</v>
      </c>
      <c r="CE49" s="22">
        <f>IF(BE49=D32,1,0)</f>
        <v>0</v>
      </c>
      <c r="CF49" s="22">
        <f>IF(BE49=D35,1,0)</f>
        <v>0</v>
      </c>
      <c r="CG49" s="22">
        <f>IF(BE49=AP29,1,0)</f>
        <v>0</v>
      </c>
      <c r="CH49" s="22">
        <f>IF(BE49=AP32,1,0)</f>
        <v>0</v>
      </c>
      <c r="CI49" s="22">
        <f>IF(BE49=AP35,1,0)</f>
        <v>0</v>
      </c>
      <c r="CJ49" s="23" t="s">
        <v>72</v>
      </c>
      <c r="CK49" s="23" t="s">
        <v>73</v>
      </c>
      <c r="CL49" s="23" t="s">
        <v>74</v>
      </c>
      <c r="CM49" s="3"/>
      <c r="CN49" s="3"/>
      <c r="CO49" s="3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</row>
    <row r="50" spans="1:149" ht="7.5" customHeight="1">
      <c r="B50" s="172"/>
      <c r="C50" s="173"/>
      <c r="D50" s="174"/>
      <c r="E50" s="172"/>
      <c r="F50" s="173"/>
      <c r="G50" s="174"/>
      <c r="H50" s="172"/>
      <c r="I50" s="173"/>
      <c r="J50" s="174"/>
      <c r="K50" s="172"/>
      <c r="L50" s="173"/>
      <c r="M50" s="174"/>
      <c r="N50" s="249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1"/>
      <c r="AF50" s="213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240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2"/>
      <c r="BU50" s="185"/>
      <c r="BV50" s="186"/>
      <c r="BW50" s="186"/>
      <c r="BX50" s="186"/>
      <c r="BY50" s="187"/>
      <c r="BZ50" s="332"/>
      <c r="CA50" s="333"/>
      <c r="CC50" s="3"/>
      <c r="CD50" s="25">
        <f>IF(CD51=D29,1,0)</f>
        <v>0</v>
      </c>
      <c r="CE50" s="25">
        <f>IF(CD51=D32,1,0)</f>
        <v>0</v>
      </c>
      <c r="CF50" s="25">
        <f>IF(CD51=D35,1,0)</f>
        <v>0</v>
      </c>
      <c r="CG50" s="25">
        <f>IF(CD51=AP29,1,0)</f>
        <v>0</v>
      </c>
      <c r="CH50" s="25">
        <f>IF(CD51=AP32,1,0)</f>
        <v>0</v>
      </c>
      <c r="CI50" s="25">
        <f>IF(CD51=AP35,1,0)</f>
        <v>0</v>
      </c>
      <c r="CJ50" s="24" t="s">
        <v>75</v>
      </c>
      <c r="CK50" s="24" t="s">
        <v>76</v>
      </c>
      <c r="CL50" s="23" t="s">
        <v>74</v>
      </c>
      <c r="CM50" s="3"/>
      <c r="CN50" s="3"/>
      <c r="CO50" s="3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</row>
    <row r="51" spans="1:149" ht="7.5" customHeight="1">
      <c r="A51" s="235" t="s">
        <v>55</v>
      </c>
      <c r="B51" s="163" t="s">
        <v>48</v>
      </c>
      <c r="C51" s="164"/>
      <c r="D51" s="165"/>
      <c r="E51" s="163" t="s">
        <v>49</v>
      </c>
      <c r="F51" s="164"/>
      <c r="G51" s="165"/>
      <c r="H51" s="163" t="s">
        <v>50</v>
      </c>
      <c r="I51" s="164"/>
      <c r="J51" s="165"/>
      <c r="K51" s="163" t="s">
        <v>49</v>
      </c>
      <c r="L51" s="164"/>
      <c r="M51" s="165"/>
      <c r="N51" s="253" t="str">
        <f>IF(B2=6,D8,IF(B2=5,D5,IF(B2=4,D6,IF(B2=3,D5,""))))</f>
        <v>Guillem Sans</v>
      </c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5"/>
      <c r="AF51" s="213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240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2"/>
      <c r="BU51" s="185"/>
      <c r="BV51" s="186"/>
      <c r="BW51" s="186"/>
      <c r="BX51" s="186"/>
      <c r="BY51" s="187"/>
      <c r="BZ51" s="332"/>
      <c r="CA51" s="333"/>
      <c r="CC51" s="3"/>
      <c r="CD51" s="26" t="str">
        <f>IF(BZ49=""," ",IF(LEFT(BZ49,1)="3",N51,N49))</f>
        <v xml:space="preserve"> </v>
      </c>
      <c r="CE51" s="27"/>
      <c r="CF51" s="27"/>
      <c r="CG51" s="27"/>
      <c r="CH51" s="28"/>
      <c r="CI51" s="28"/>
      <c r="CJ51" s="24" t="s">
        <v>77</v>
      </c>
      <c r="CK51" s="24" t="s">
        <v>78</v>
      </c>
      <c r="CL51" s="23" t="s">
        <v>74</v>
      </c>
      <c r="CM51" s="3"/>
      <c r="CN51" s="3"/>
      <c r="CO51" s="3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</row>
    <row r="52" spans="1:149" ht="7.5" customHeight="1">
      <c r="A52" s="236"/>
      <c r="B52" s="169"/>
      <c r="C52" s="170"/>
      <c r="D52" s="171"/>
      <c r="E52" s="169"/>
      <c r="F52" s="170"/>
      <c r="G52" s="171"/>
      <c r="H52" s="169"/>
      <c r="I52" s="170"/>
      <c r="J52" s="171"/>
      <c r="K52" s="169"/>
      <c r="L52" s="170"/>
      <c r="M52" s="171"/>
      <c r="N52" s="256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8"/>
      <c r="AF52" s="214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243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5"/>
      <c r="BU52" s="188"/>
      <c r="BV52" s="189"/>
      <c r="BW52" s="189"/>
      <c r="BX52" s="189"/>
      <c r="BY52" s="190"/>
      <c r="BZ52" s="332"/>
      <c r="CA52" s="333"/>
      <c r="CC52" s="3"/>
      <c r="CD52" s="28"/>
      <c r="CE52" s="28"/>
      <c r="CF52" s="28"/>
      <c r="CG52" s="28"/>
      <c r="CH52" s="28"/>
      <c r="CI52" s="28"/>
      <c r="CJ52" s="24" t="s">
        <v>79</v>
      </c>
      <c r="CK52" s="24" t="s">
        <v>80</v>
      </c>
      <c r="CL52" s="23" t="s">
        <v>74</v>
      </c>
      <c r="CM52" s="3"/>
      <c r="CN52" s="3"/>
      <c r="CO52" s="3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</row>
    <row r="53" spans="1:149" ht="7.5" customHeight="1">
      <c r="B53" s="172" t="s">
        <v>22</v>
      </c>
      <c r="C53" s="173"/>
      <c r="D53" s="174"/>
      <c r="E53" s="172" t="s">
        <v>26</v>
      </c>
      <c r="F53" s="173"/>
      <c r="G53" s="174"/>
      <c r="H53" s="172" t="s">
        <v>27</v>
      </c>
      <c r="I53" s="173"/>
      <c r="J53" s="174"/>
      <c r="K53" s="172" t="s">
        <v>28</v>
      </c>
      <c r="L53" s="173"/>
      <c r="M53" s="174"/>
      <c r="N53" s="249" t="str">
        <f>IF(B2=6,D3,IF(B2=5,D6,IF(B2=4,D4,IF(B2=3,D3,""))))</f>
        <v>Antonio Rojo</v>
      </c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1"/>
      <c r="AF53" s="212" t="s">
        <v>2</v>
      </c>
      <c r="AG53" s="194"/>
      <c r="AH53" s="194"/>
      <c r="AI53" s="194"/>
      <c r="AJ53" s="194"/>
      <c r="AK53" s="194" t="s">
        <v>2</v>
      </c>
      <c r="AL53" s="194"/>
      <c r="AM53" s="194"/>
      <c r="AN53" s="194"/>
      <c r="AO53" s="194"/>
      <c r="AP53" s="194" t="s">
        <v>2</v>
      </c>
      <c r="AQ53" s="194"/>
      <c r="AR53" s="194"/>
      <c r="AS53" s="194"/>
      <c r="AT53" s="194"/>
      <c r="AU53" s="194" t="s">
        <v>2</v>
      </c>
      <c r="AV53" s="194"/>
      <c r="AW53" s="194"/>
      <c r="AX53" s="194"/>
      <c r="AY53" s="194"/>
      <c r="AZ53" s="194" t="s">
        <v>2</v>
      </c>
      <c r="BA53" s="194"/>
      <c r="BB53" s="194"/>
      <c r="BC53" s="194"/>
      <c r="BD53" s="194"/>
      <c r="BE53" s="240" t="str">
        <f>IF(BZ53=""," ",IF(LEFT(BZ53,1)="3",N53,N55))</f>
        <v xml:space="preserve"> </v>
      </c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2"/>
      <c r="BU53" s="185" t="str">
        <f>IF(BZ53="","",VLOOKUP(BZ53,result,2,FALSE))</f>
        <v/>
      </c>
      <c r="BV53" s="186"/>
      <c r="BW53" s="186"/>
      <c r="BX53" s="186"/>
      <c r="BY53" s="187"/>
      <c r="BZ53" s="332"/>
      <c r="CA53" s="333"/>
      <c r="CC53" s="3"/>
      <c r="CD53" s="22">
        <f>IF(BE53=D29,1,0)</f>
        <v>0</v>
      </c>
      <c r="CE53" s="22">
        <f>IF(BE53=D32,1,0)</f>
        <v>0</v>
      </c>
      <c r="CF53" s="22">
        <f>IF(BE53=D35,1,0)</f>
        <v>0</v>
      </c>
      <c r="CG53" s="22">
        <f>IF(BE53=AP29,1,0)</f>
        <v>0</v>
      </c>
      <c r="CH53" s="22">
        <f>IF(BE53=AP32,1,0)</f>
        <v>0</v>
      </c>
      <c r="CI53" s="22">
        <f>IF(BE53=AP35,1,0)</f>
        <v>0</v>
      </c>
      <c r="CJ53" s="23"/>
      <c r="CK53" s="23" t="s">
        <v>81</v>
      </c>
      <c r="CL53" s="23" t="s">
        <v>81</v>
      </c>
      <c r="CM53" s="3"/>
      <c r="CN53" s="3"/>
      <c r="CO53" s="3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</row>
    <row r="54" spans="1:149" ht="7.5" customHeight="1">
      <c r="B54" s="172"/>
      <c r="C54" s="173"/>
      <c r="D54" s="174"/>
      <c r="E54" s="172"/>
      <c r="F54" s="173"/>
      <c r="G54" s="174"/>
      <c r="H54" s="172"/>
      <c r="I54" s="173"/>
      <c r="J54" s="174"/>
      <c r="K54" s="172"/>
      <c r="L54" s="173"/>
      <c r="M54" s="174"/>
      <c r="N54" s="249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1"/>
      <c r="AF54" s="213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240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2"/>
      <c r="BU54" s="185"/>
      <c r="BV54" s="186"/>
      <c r="BW54" s="186"/>
      <c r="BX54" s="186"/>
      <c r="BY54" s="187"/>
      <c r="BZ54" s="332"/>
      <c r="CA54" s="333"/>
      <c r="CC54" s="3"/>
      <c r="CD54" s="25">
        <f>IF(CD55=D29,1,0)</f>
        <v>0</v>
      </c>
      <c r="CE54" s="25">
        <f>IF(CD55=D32,1,0)</f>
        <v>0</v>
      </c>
      <c r="CF54" s="25">
        <f>IF(CD55=D35,1,0)</f>
        <v>0</v>
      </c>
      <c r="CG54" s="25">
        <f>IF(CD55=AP29,1,0)</f>
        <v>0</v>
      </c>
      <c r="CH54" s="25">
        <f>IF(CD55=AP32,1,0)</f>
        <v>0</v>
      </c>
      <c r="CI54" s="25">
        <f>IF(CD55=AP35,1,0)</f>
        <v>0</v>
      </c>
      <c r="CJ54" s="3"/>
      <c r="CK54" s="3"/>
      <c r="CL54" s="3"/>
      <c r="CM54" s="3"/>
      <c r="CN54" s="3"/>
      <c r="CO54" s="3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</row>
    <row r="55" spans="1:149" ht="7.5" customHeight="1">
      <c r="A55" s="235" t="s">
        <v>55</v>
      </c>
      <c r="B55" s="163" t="s">
        <v>51</v>
      </c>
      <c r="C55" s="164"/>
      <c r="D55" s="165"/>
      <c r="E55" s="163" t="s">
        <v>50</v>
      </c>
      <c r="F55" s="164"/>
      <c r="G55" s="165"/>
      <c r="H55" s="163" t="s">
        <v>52</v>
      </c>
      <c r="I55" s="164"/>
      <c r="J55" s="165"/>
      <c r="K55" s="163" t="s">
        <v>52</v>
      </c>
      <c r="L55" s="164"/>
      <c r="M55" s="165"/>
      <c r="N55" s="253" t="str">
        <f>IF(B2=6,D6,IF(B2=5,D7,IF(B2=4,D6,IF(B2=3,D4,""))))</f>
        <v>Pau Domènech</v>
      </c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5"/>
      <c r="AF55" s="213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240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2"/>
      <c r="BU55" s="185"/>
      <c r="BV55" s="186"/>
      <c r="BW55" s="186"/>
      <c r="BX55" s="186"/>
      <c r="BY55" s="187"/>
      <c r="BZ55" s="332"/>
      <c r="CA55" s="333"/>
      <c r="CC55" s="3"/>
      <c r="CD55" s="26" t="str">
        <f>IF(BZ53=""," ",IF(LEFT(BZ53,1)="3",N55,N53))</f>
        <v xml:space="preserve"> </v>
      </c>
      <c r="CE55" s="27"/>
      <c r="CF55" s="27"/>
      <c r="CG55" s="27"/>
      <c r="CH55" s="28"/>
      <c r="CI55" s="28"/>
      <c r="CJ55" s="3"/>
      <c r="CK55" s="3"/>
      <c r="CL55" s="3"/>
      <c r="CM55" s="3"/>
      <c r="CN55" s="3"/>
      <c r="CO55" s="3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</row>
    <row r="56" spans="1:149" ht="7.5" customHeight="1">
      <c r="A56" s="236"/>
      <c r="B56" s="166"/>
      <c r="C56" s="167"/>
      <c r="D56" s="168"/>
      <c r="E56" s="166"/>
      <c r="F56" s="167"/>
      <c r="G56" s="168"/>
      <c r="H56" s="166"/>
      <c r="I56" s="167"/>
      <c r="J56" s="168"/>
      <c r="K56" s="169"/>
      <c r="L56" s="170"/>
      <c r="M56" s="171"/>
      <c r="N56" s="338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40"/>
      <c r="AF56" s="213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243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5"/>
      <c r="BU56" s="185"/>
      <c r="BV56" s="186"/>
      <c r="BW56" s="186"/>
      <c r="BX56" s="186"/>
      <c r="BY56" s="187"/>
      <c r="BZ56" s="332"/>
      <c r="CA56" s="333"/>
      <c r="CC56" s="3"/>
      <c r="CD56" s="28"/>
      <c r="CE56" s="28"/>
      <c r="CF56" s="28"/>
      <c r="CG56" s="28"/>
      <c r="CH56" s="28"/>
      <c r="CI56" s="28"/>
      <c r="CJ56" s="3"/>
      <c r="CK56" s="3"/>
      <c r="CL56" s="3"/>
      <c r="CM56" s="3"/>
      <c r="CN56" s="3"/>
      <c r="CO56" s="3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</row>
    <row r="57" spans="1:149" ht="7.5" customHeight="1">
      <c r="B57" s="172" t="s">
        <v>29</v>
      </c>
      <c r="C57" s="173"/>
      <c r="D57" s="174"/>
      <c r="E57" s="172" t="s">
        <v>24</v>
      </c>
      <c r="F57" s="173"/>
      <c r="G57" s="174"/>
      <c r="H57" s="172" t="s">
        <v>24</v>
      </c>
      <c r="I57" s="173"/>
      <c r="J57" s="174"/>
      <c r="K57" s="271"/>
      <c r="L57" s="272"/>
      <c r="M57" s="334"/>
      <c r="N57" s="249" t="str">
        <f>IF(B2=6,D4,IF(B2=5,D3,IF(B2=4,D3,IF(B2=3,"",""))))</f>
        <v/>
      </c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1"/>
      <c r="AF57" s="252" t="s">
        <v>2</v>
      </c>
      <c r="AG57" s="211"/>
      <c r="AH57" s="211"/>
      <c r="AI57" s="211"/>
      <c r="AJ57" s="211"/>
      <c r="AK57" s="211" t="s">
        <v>2</v>
      </c>
      <c r="AL57" s="211"/>
      <c r="AM57" s="211"/>
      <c r="AN57" s="211"/>
      <c r="AO57" s="211"/>
      <c r="AP57" s="211" t="s">
        <v>2</v>
      </c>
      <c r="AQ57" s="211"/>
      <c r="AR57" s="211"/>
      <c r="AS57" s="211"/>
      <c r="AT57" s="211"/>
      <c r="AU57" s="211" t="s">
        <v>2</v>
      </c>
      <c r="AV57" s="211"/>
      <c r="AW57" s="211"/>
      <c r="AX57" s="211"/>
      <c r="AY57" s="211"/>
      <c r="AZ57" s="211" t="s">
        <v>2</v>
      </c>
      <c r="BA57" s="211"/>
      <c r="BB57" s="211"/>
      <c r="BC57" s="211"/>
      <c r="BD57" s="211"/>
      <c r="BE57" s="246" t="str">
        <f>IF(BZ57=""," ",IF(LEFT(BZ57,1)="3",N57,N59))</f>
        <v xml:space="preserve"> </v>
      </c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8"/>
      <c r="BU57" s="191" t="str">
        <f>IF(BZ57="","",VLOOKUP(BZ57,result,2,FALSE))</f>
        <v/>
      </c>
      <c r="BV57" s="192"/>
      <c r="BW57" s="192"/>
      <c r="BX57" s="192"/>
      <c r="BY57" s="193"/>
      <c r="BZ57" s="332"/>
      <c r="CA57" s="333"/>
      <c r="CC57" s="3"/>
      <c r="CD57" s="22">
        <f>IF(BE57=D29,1,0)</f>
        <v>0</v>
      </c>
      <c r="CE57" s="22">
        <f>IF(BE57=D32,1,0)</f>
        <v>0</v>
      </c>
      <c r="CF57" s="22">
        <f>IF(BE57=D35,1,0)</f>
        <v>0</v>
      </c>
      <c r="CG57" s="22">
        <f>IF(BE57=AP29,1,0)</f>
        <v>0</v>
      </c>
      <c r="CH57" s="22">
        <f>IF(BE57=AP32,1,0)</f>
        <v>0</v>
      </c>
      <c r="CI57" s="22">
        <f>IF(BE57=AP35,1,0)</f>
        <v>0</v>
      </c>
      <c r="CJ57" s="3"/>
      <c r="CK57" s="3"/>
      <c r="CL57" s="3"/>
      <c r="CM57" s="3"/>
      <c r="CN57" s="3"/>
      <c r="CO57" s="3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</row>
    <row r="58" spans="1:149" ht="7.5" customHeight="1">
      <c r="B58" s="172"/>
      <c r="C58" s="173"/>
      <c r="D58" s="174"/>
      <c r="E58" s="172"/>
      <c r="F58" s="173"/>
      <c r="G58" s="174"/>
      <c r="H58" s="172"/>
      <c r="I58" s="173"/>
      <c r="J58" s="174"/>
      <c r="K58" s="262"/>
      <c r="L58" s="263"/>
      <c r="M58" s="264"/>
      <c r="N58" s="249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1"/>
      <c r="AF58" s="213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240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2"/>
      <c r="BU58" s="185"/>
      <c r="BV58" s="186"/>
      <c r="BW58" s="186"/>
      <c r="BX58" s="186"/>
      <c r="BY58" s="187"/>
      <c r="BZ58" s="332"/>
      <c r="CA58" s="333"/>
      <c r="CC58" s="3"/>
      <c r="CD58" s="25">
        <f>IF(CD59=D29,1,0)</f>
        <v>0</v>
      </c>
      <c r="CE58" s="25">
        <f>IF(CD59=D32,1,0)</f>
        <v>0</v>
      </c>
      <c r="CF58" s="25">
        <f>IF(CD59=D35,1,0)</f>
        <v>0</v>
      </c>
      <c r="CG58" s="25">
        <f>IF(CD59=AP29,1,0)</f>
        <v>0</v>
      </c>
      <c r="CH58" s="25">
        <f>IF(CD59=AP32,1,0)</f>
        <v>0</v>
      </c>
      <c r="CI58" s="25">
        <f>IF(CD59=AP35,1,0)</f>
        <v>0</v>
      </c>
      <c r="CJ58" s="3"/>
      <c r="CK58" s="3"/>
      <c r="CL58" s="3"/>
      <c r="CM58" s="3"/>
      <c r="CN58" s="3"/>
      <c r="CO58" s="3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</row>
    <row r="59" spans="1:149" ht="7.5" customHeight="1">
      <c r="A59" s="235" t="s">
        <v>55</v>
      </c>
      <c r="B59" s="163" t="s">
        <v>49</v>
      </c>
      <c r="C59" s="164"/>
      <c r="D59" s="165"/>
      <c r="E59" s="163" t="s">
        <v>47</v>
      </c>
      <c r="F59" s="164"/>
      <c r="G59" s="165"/>
      <c r="H59" s="163" t="s">
        <v>47</v>
      </c>
      <c r="I59" s="164"/>
      <c r="J59" s="165"/>
      <c r="K59" s="262"/>
      <c r="L59" s="263"/>
      <c r="M59" s="264"/>
      <c r="N59" s="253" t="str">
        <f>IF(B2=6,D7,IF(B2=5,D5,IF(B2=4,D5,IF(B2=3,"",""))))</f>
        <v/>
      </c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5"/>
      <c r="AF59" s="213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240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2"/>
      <c r="BU59" s="185"/>
      <c r="BV59" s="186"/>
      <c r="BW59" s="186"/>
      <c r="BX59" s="186"/>
      <c r="BY59" s="187"/>
      <c r="BZ59" s="332"/>
      <c r="CA59" s="333"/>
      <c r="CC59" s="3"/>
      <c r="CD59" s="26" t="str">
        <f>IF(BZ57=""," ",IF(LEFT(BZ57,1)="3",N59,N57))</f>
        <v xml:space="preserve"> </v>
      </c>
      <c r="CE59" s="27"/>
      <c r="CF59" s="27"/>
      <c r="CG59" s="27"/>
      <c r="CH59" s="28"/>
      <c r="CI59" s="28"/>
      <c r="CJ59" s="3"/>
      <c r="CK59" s="3"/>
      <c r="CL59" s="3"/>
      <c r="CM59" s="3"/>
      <c r="CN59" s="3"/>
      <c r="CO59" s="3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</row>
    <row r="60" spans="1:149" ht="7.5" customHeight="1">
      <c r="A60" s="236"/>
      <c r="B60" s="169"/>
      <c r="C60" s="170"/>
      <c r="D60" s="171"/>
      <c r="E60" s="169"/>
      <c r="F60" s="170"/>
      <c r="G60" s="171"/>
      <c r="H60" s="169"/>
      <c r="I60" s="170"/>
      <c r="J60" s="171"/>
      <c r="K60" s="265"/>
      <c r="L60" s="266"/>
      <c r="M60" s="267"/>
      <c r="N60" s="256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8"/>
      <c r="AF60" s="214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243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5"/>
      <c r="BU60" s="185"/>
      <c r="BV60" s="186"/>
      <c r="BW60" s="186"/>
      <c r="BX60" s="186"/>
      <c r="BY60" s="187"/>
      <c r="BZ60" s="332"/>
      <c r="CA60" s="333"/>
      <c r="CC60" s="3"/>
      <c r="CD60" s="28"/>
      <c r="CE60" s="28"/>
      <c r="CF60" s="28"/>
      <c r="CG60" s="28"/>
      <c r="CH60" s="28"/>
      <c r="CI60" s="28"/>
      <c r="CJ60" s="3"/>
      <c r="CK60" s="3"/>
      <c r="CL60" s="3"/>
      <c r="CM60" s="3"/>
      <c r="CN60" s="3"/>
      <c r="CO60" s="3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</row>
    <row r="61" spans="1:149" ht="7.5" customHeight="1">
      <c r="B61" s="172" t="s">
        <v>30</v>
      </c>
      <c r="C61" s="173"/>
      <c r="D61" s="174"/>
      <c r="E61" s="172" t="s">
        <v>29</v>
      </c>
      <c r="F61" s="173"/>
      <c r="G61" s="174"/>
      <c r="H61" s="172" t="s">
        <v>30</v>
      </c>
      <c r="I61" s="173"/>
      <c r="J61" s="174"/>
      <c r="K61" s="259"/>
      <c r="L61" s="260"/>
      <c r="M61" s="261"/>
      <c r="N61" s="249" t="str">
        <f>IF(B2=6,D5,IF(B2=5,D4,IF(B2=4,D5,IF(B2=3,"",""))))</f>
        <v/>
      </c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1"/>
      <c r="AF61" s="212" t="s">
        <v>2</v>
      </c>
      <c r="AG61" s="194"/>
      <c r="AH61" s="194"/>
      <c r="AI61" s="194"/>
      <c r="AJ61" s="194"/>
      <c r="AK61" s="194" t="s">
        <v>2</v>
      </c>
      <c r="AL61" s="194"/>
      <c r="AM61" s="194"/>
      <c r="AN61" s="194"/>
      <c r="AO61" s="194"/>
      <c r="AP61" s="194" t="s">
        <v>2</v>
      </c>
      <c r="AQ61" s="194"/>
      <c r="AR61" s="194"/>
      <c r="AS61" s="194"/>
      <c r="AT61" s="194"/>
      <c r="AU61" s="194" t="s">
        <v>2</v>
      </c>
      <c r="AV61" s="194"/>
      <c r="AW61" s="194"/>
      <c r="AX61" s="194"/>
      <c r="AY61" s="194"/>
      <c r="AZ61" s="194" t="s">
        <v>2</v>
      </c>
      <c r="BA61" s="194"/>
      <c r="BB61" s="194"/>
      <c r="BC61" s="194"/>
      <c r="BD61" s="194"/>
      <c r="BE61" s="237" t="str">
        <f>IF(BZ61=""," ",IF(LEFT(BZ61,1)="3",N61,N63))</f>
        <v xml:space="preserve"> </v>
      </c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239"/>
      <c r="BU61" s="182" t="str">
        <f>IF(BZ61="","",VLOOKUP(BZ61,result,2,FALSE))</f>
        <v/>
      </c>
      <c r="BV61" s="183"/>
      <c r="BW61" s="183"/>
      <c r="BX61" s="183"/>
      <c r="BY61" s="184"/>
      <c r="BZ61" s="332"/>
      <c r="CA61" s="333"/>
      <c r="CC61" s="3"/>
      <c r="CD61" s="22">
        <f>IF(BE61=D29,1,0)</f>
        <v>0</v>
      </c>
      <c r="CE61" s="22">
        <f>IF(BE61=D32,1,0)</f>
        <v>0</v>
      </c>
      <c r="CF61" s="22">
        <f>IF(BE61=D35,1,0)</f>
        <v>0</v>
      </c>
      <c r="CG61" s="22">
        <f>IF(BE61=AP29,1,0)</f>
        <v>0</v>
      </c>
      <c r="CH61" s="22">
        <f>IF(BE61=AP32,1,0)</f>
        <v>0</v>
      </c>
      <c r="CI61" s="22">
        <f>IF(BE61=AP35,1,0)</f>
        <v>0</v>
      </c>
      <c r="CJ61" s="3"/>
      <c r="CK61" s="3"/>
      <c r="CL61" s="3"/>
      <c r="CM61" s="3"/>
      <c r="CN61" s="3"/>
      <c r="CO61" s="3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</row>
    <row r="62" spans="1:149" ht="7.5" customHeight="1">
      <c r="B62" s="172"/>
      <c r="C62" s="173"/>
      <c r="D62" s="174"/>
      <c r="E62" s="172"/>
      <c r="F62" s="173"/>
      <c r="G62" s="174"/>
      <c r="H62" s="172"/>
      <c r="I62" s="173"/>
      <c r="J62" s="174"/>
      <c r="K62" s="262"/>
      <c r="L62" s="263"/>
      <c r="M62" s="264"/>
      <c r="N62" s="249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1"/>
      <c r="AF62" s="213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240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2"/>
      <c r="BU62" s="185"/>
      <c r="BV62" s="186"/>
      <c r="BW62" s="186"/>
      <c r="BX62" s="186"/>
      <c r="BY62" s="187"/>
      <c r="BZ62" s="332"/>
      <c r="CA62" s="333"/>
      <c r="CC62" s="3"/>
      <c r="CD62" s="25">
        <f>IF(CD63=D29,1,0)</f>
        <v>0</v>
      </c>
      <c r="CE62" s="25">
        <f>IF(CD63=D32,1,0)</f>
        <v>0</v>
      </c>
      <c r="CF62" s="25">
        <f>IF(CD63=D35,1,0)</f>
        <v>0</v>
      </c>
      <c r="CG62" s="25">
        <f>IF(CD63=AP29,1,0)</f>
        <v>0</v>
      </c>
      <c r="CH62" s="25">
        <f>IF(CD63=AP32,1,0)</f>
        <v>0</v>
      </c>
      <c r="CI62" s="25">
        <f>IF(CD63=AP35,1,0)</f>
        <v>0</v>
      </c>
      <c r="CJ62" s="3"/>
      <c r="CK62" s="3"/>
      <c r="CL62" s="3"/>
      <c r="CM62" s="3"/>
      <c r="CN62" s="3"/>
      <c r="CO62" s="3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</row>
    <row r="63" spans="1:149" ht="7.5" customHeight="1">
      <c r="A63" s="235" t="s">
        <v>55</v>
      </c>
      <c r="B63" s="163" t="s">
        <v>50</v>
      </c>
      <c r="C63" s="164"/>
      <c r="D63" s="165"/>
      <c r="E63" s="163" t="s">
        <v>52</v>
      </c>
      <c r="F63" s="164"/>
      <c r="G63" s="165"/>
      <c r="H63" s="163" t="s">
        <v>50</v>
      </c>
      <c r="I63" s="164"/>
      <c r="J63" s="165"/>
      <c r="K63" s="262"/>
      <c r="L63" s="263"/>
      <c r="M63" s="264"/>
      <c r="N63" s="253" t="str">
        <f>IF(B2=6,D6,IF(B2=5,D7,IF(B2=4,D6,IF(B2=3,"",""))))</f>
        <v/>
      </c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5"/>
      <c r="AF63" s="213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240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2"/>
      <c r="BU63" s="185"/>
      <c r="BV63" s="186"/>
      <c r="BW63" s="186"/>
      <c r="BX63" s="186"/>
      <c r="BY63" s="187"/>
      <c r="BZ63" s="332"/>
      <c r="CA63" s="333"/>
      <c r="CC63" s="3"/>
      <c r="CD63" s="26" t="str">
        <f>IF(BZ61=""," ",IF(LEFT(BZ61,1)="3",N63,N61))</f>
        <v xml:space="preserve"> </v>
      </c>
      <c r="CE63" s="27"/>
      <c r="CF63" s="27"/>
      <c r="CG63" s="27"/>
      <c r="CH63" s="28"/>
      <c r="CI63" s="28"/>
      <c r="CJ63" s="3"/>
      <c r="CK63" s="3"/>
      <c r="CL63" s="3"/>
      <c r="CM63" s="3"/>
      <c r="CN63" s="3"/>
      <c r="CO63" s="3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</row>
    <row r="64" spans="1:149" ht="7.5" customHeight="1">
      <c r="A64" s="236"/>
      <c r="B64" s="169"/>
      <c r="C64" s="170"/>
      <c r="D64" s="171"/>
      <c r="E64" s="169"/>
      <c r="F64" s="170"/>
      <c r="G64" s="171"/>
      <c r="H64" s="169"/>
      <c r="I64" s="170"/>
      <c r="J64" s="171"/>
      <c r="K64" s="265"/>
      <c r="L64" s="266"/>
      <c r="M64" s="267"/>
      <c r="N64" s="256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8"/>
      <c r="AF64" s="214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243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5"/>
      <c r="BU64" s="188"/>
      <c r="BV64" s="189"/>
      <c r="BW64" s="189"/>
      <c r="BX64" s="189"/>
      <c r="BY64" s="190"/>
      <c r="BZ64" s="332"/>
      <c r="CA64" s="333"/>
      <c r="CC64" s="3"/>
      <c r="CD64" s="28"/>
      <c r="CE64" s="28"/>
      <c r="CF64" s="28"/>
      <c r="CG64" s="28"/>
      <c r="CH64" s="28"/>
      <c r="CI64" s="28"/>
      <c r="CJ64" s="3"/>
      <c r="CK64" s="3"/>
      <c r="CL64" s="3"/>
      <c r="CM64" s="3"/>
      <c r="CN64" s="3"/>
      <c r="CO64" s="3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</row>
    <row r="65" spans="1:149" ht="7.5" customHeight="1">
      <c r="B65" s="172" t="s">
        <v>31</v>
      </c>
      <c r="C65" s="173"/>
      <c r="D65" s="174"/>
      <c r="E65" s="172" t="s">
        <v>30</v>
      </c>
      <c r="F65" s="173"/>
      <c r="G65" s="174"/>
      <c r="H65" s="172" t="s">
        <v>28</v>
      </c>
      <c r="I65" s="173"/>
      <c r="J65" s="174"/>
      <c r="K65" s="259"/>
      <c r="L65" s="260"/>
      <c r="M65" s="261"/>
      <c r="N65" s="249" t="str">
        <f>IF(B2=6,D3,IF(B2=5,D5,IF(B2=4,D3,IF(B2=3,"",""))))</f>
        <v/>
      </c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1"/>
      <c r="AF65" s="212" t="s">
        <v>2</v>
      </c>
      <c r="AG65" s="194"/>
      <c r="AH65" s="194"/>
      <c r="AI65" s="194"/>
      <c r="AJ65" s="194"/>
      <c r="AK65" s="194" t="s">
        <v>2</v>
      </c>
      <c r="AL65" s="194"/>
      <c r="AM65" s="194"/>
      <c r="AN65" s="194"/>
      <c r="AO65" s="194"/>
      <c r="AP65" s="194" t="s">
        <v>2</v>
      </c>
      <c r="AQ65" s="194"/>
      <c r="AR65" s="194"/>
      <c r="AS65" s="194"/>
      <c r="AT65" s="194"/>
      <c r="AU65" s="194" t="s">
        <v>2</v>
      </c>
      <c r="AV65" s="194"/>
      <c r="AW65" s="194"/>
      <c r="AX65" s="194"/>
      <c r="AY65" s="194"/>
      <c r="AZ65" s="194" t="s">
        <v>2</v>
      </c>
      <c r="BA65" s="194"/>
      <c r="BB65" s="194"/>
      <c r="BC65" s="194"/>
      <c r="BD65" s="194"/>
      <c r="BE65" s="240" t="str">
        <f>IF(BZ65=""," ",IF(LEFT(BZ65,1)="3",N65,N67))</f>
        <v xml:space="preserve"> </v>
      </c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2"/>
      <c r="BU65" s="185" t="str">
        <f>IF(BZ65="","",VLOOKUP(BZ65,result,2,FALSE))</f>
        <v/>
      </c>
      <c r="BV65" s="186"/>
      <c r="BW65" s="186"/>
      <c r="BX65" s="186"/>
      <c r="BY65" s="187"/>
      <c r="BZ65" s="332"/>
      <c r="CA65" s="333"/>
      <c r="CC65" s="3"/>
      <c r="CD65" s="22">
        <f>IF(BE65=D29,1,0)</f>
        <v>0</v>
      </c>
      <c r="CE65" s="22">
        <f>IF(BE65=D32,1,0)</f>
        <v>0</v>
      </c>
      <c r="CF65" s="22">
        <f>IF(BE65=D35,1,0)</f>
        <v>0</v>
      </c>
      <c r="CG65" s="22">
        <f>IF(BE65=AP29,1,0)</f>
        <v>0</v>
      </c>
      <c r="CH65" s="22">
        <f>IF(BE65=AP32,1,0)</f>
        <v>0</v>
      </c>
      <c r="CI65" s="22">
        <f>IF(BE65=AP35,1,0)</f>
        <v>0</v>
      </c>
      <c r="CJ65" s="3"/>
      <c r="CK65" s="3"/>
      <c r="CL65" s="3"/>
      <c r="CM65" s="3"/>
      <c r="CN65" s="3"/>
      <c r="CO65" s="3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</row>
    <row r="66" spans="1:149" ht="7.5" customHeight="1">
      <c r="B66" s="172"/>
      <c r="C66" s="173"/>
      <c r="D66" s="174"/>
      <c r="E66" s="172"/>
      <c r="F66" s="173"/>
      <c r="G66" s="174"/>
      <c r="H66" s="172"/>
      <c r="I66" s="173"/>
      <c r="J66" s="174"/>
      <c r="K66" s="262"/>
      <c r="L66" s="263"/>
      <c r="M66" s="264"/>
      <c r="N66" s="249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1"/>
      <c r="AF66" s="213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240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2"/>
      <c r="BU66" s="185"/>
      <c r="BV66" s="186"/>
      <c r="BW66" s="186"/>
      <c r="BX66" s="186"/>
      <c r="BY66" s="187"/>
      <c r="BZ66" s="332"/>
      <c r="CA66" s="333"/>
      <c r="CC66" s="3"/>
      <c r="CD66" s="25">
        <f>IF(CD67=D29,1,0)</f>
        <v>0</v>
      </c>
      <c r="CE66" s="25">
        <f>IF(CD67=D32,1,0)</f>
        <v>0</v>
      </c>
      <c r="CF66" s="25">
        <f>IF(CD67=D35,1,0)</f>
        <v>0</v>
      </c>
      <c r="CG66" s="25">
        <f>IF(CD67=AP29,1,0)</f>
        <v>0</v>
      </c>
      <c r="CH66" s="25">
        <f>IF(CD67=AP32,1,0)</f>
        <v>0</v>
      </c>
      <c r="CI66" s="25">
        <f>IF(CD67=AP35,1,0)</f>
        <v>0</v>
      </c>
      <c r="CJ66" s="3"/>
      <c r="CK66" s="3"/>
      <c r="CL66" s="3"/>
      <c r="CM66" s="3"/>
      <c r="CN66" s="3"/>
      <c r="CO66" s="3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</row>
    <row r="67" spans="1:149" ht="7.5" customHeight="1">
      <c r="A67" s="235" t="s">
        <v>55</v>
      </c>
      <c r="B67" s="163" t="s">
        <v>52</v>
      </c>
      <c r="C67" s="164"/>
      <c r="D67" s="165"/>
      <c r="E67" s="163" t="s">
        <v>50</v>
      </c>
      <c r="F67" s="164"/>
      <c r="G67" s="165"/>
      <c r="H67" s="163" t="s">
        <v>52</v>
      </c>
      <c r="I67" s="164"/>
      <c r="J67" s="165"/>
      <c r="K67" s="262"/>
      <c r="L67" s="263"/>
      <c r="M67" s="264"/>
      <c r="N67" s="253" t="str">
        <f>IF(B2=6,D8,IF(B2=5,D6,IF(B2=4,D4,IF(B2=3,"",""))))</f>
        <v/>
      </c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5"/>
      <c r="AF67" s="213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240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2"/>
      <c r="BU67" s="185"/>
      <c r="BV67" s="186"/>
      <c r="BW67" s="186"/>
      <c r="BX67" s="186"/>
      <c r="BY67" s="187"/>
      <c r="BZ67" s="332"/>
      <c r="CA67" s="333"/>
      <c r="CC67" s="3"/>
      <c r="CD67" s="26" t="str">
        <f>IF(BZ65=""," ",IF(LEFT(BZ65,1)="3",N67,N65))</f>
        <v xml:space="preserve"> </v>
      </c>
      <c r="CE67" s="27"/>
      <c r="CF67" s="27"/>
      <c r="CG67" s="27"/>
      <c r="CH67" s="28"/>
      <c r="CI67" s="28"/>
      <c r="CJ67" s="3"/>
      <c r="CK67" s="3"/>
      <c r="CL67" s="3"/>
      <c r="CM67" s="3"/>
      <c r="CN67" s="3"/>
      <c r="CO67" s="3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</row>
    <row r="68" spans="1:149" ht="7.5" customHeight="1">
      <c r="A68" s="236"/>
      <c r="B68" s="166"/>
      <c r="C68" s="167"/>
      <c r="D68" s="168"/>
      <c r="E68" s="166"/>
      <c r="F68" s="167"/>
      <c r="G68" s="168"/>
      <c r="H68" s="166"/>
      <c r="I68" s="167"/>
      <c r="J68" s="168"/>
      <c r="K68" s="265"/>
      <c r="L68" s="266"/>
      <c r="M68" s="267"/>
      <c r="N68" s="338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40"/>
      <c r="AF68" s="213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243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5"/>
      <c r="BU68" s="185"/>
      <c r="BV68" s="186"/>
      <c r="BW68" s="186"/>
      <c r="BX68" s="186"/>
      <c r="BY68" s="187"/>
      <c r="BZ68" s="332"/>
      <c r="CA68" s="333"/>
      <c r="CC68" s="3"/>
      <c r="CD68" s="28"/>
      <c r="CE68" s="28"/>
      <c r="CF68" s="28"/>
      <c r="CG68" s="28"/>
      <c r="CH68" s="28"/>
      <c r="CI68" s="28"/>
      <c r="CJ68" s="3"/>
      <c r="CK68" s="3"/>
      <c r="CL68" s="3"/>
      <c r="CM68" s="3"/>
      <c r="CN68" s="3"/>
      <c r="CO68" s="3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</row>
    <row r="69" spans="1:149" ht="7.5" customHeight="1">
      <c r="B69" s="172" t="s">
        <v>27</v>
      </c>
      <c r="C69" s="173"/>
      <c r="D69" s="174"/>
      <c r="E69" s="172" t="s">
        <v>32</v>
      </c>
      <c r="F69" s="173"/>
      <c r="G69" s="174"/>
      <c r="H69" s="271"/>
      <c r="I69" s="272"/>
      <c r="J69" s="273"/>
      <c r="K69" s="259"/>
      <c r="L69" s="260"/>
      <c r="M69" s="261"/>
      <c r="N69" s="249" t="str">
        <f>IF(B2=6,D4,IF(B2=5,D3,IF(B2=4,"",IF(B2=3,"",""))))</f>
        <v/>
      </c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1"/>
      <c r="AF69" s="252" t="s">
        <v>2</v>
      </c>
      <c r="AG69" s="211"/>
      <c r="AH69" s="211"/>
      <c r="AI69" s="211"/>
      <c r="AJ69" s="211"/>
      <c r="AK69" s="211" t="s">
        <v>2</v>
      </c>
      <c r="AL69" s="211"/>
      <c r="AM69" s="211"/>
      <c r="AN69" s="211"/>
      <c r="AO69" s="211"/>
      <c r="AP69" s="211" t="s">
        <v>2</v>
      </c>
      <c r="AQ69" s="211"/>
      <c r="AR69" s="211"/>
      <c r="AS69" s="211"/>
      <c r="AT69" s="211"/>
      <c r="AU69" s="211" t="s">
        <v>2</v>
      </c>
      <c r="AV69" s="211"/>
      <c r="AW69" s="211"/>
      <c r="AX69" s="211"/>
      <c r="AY69" s="211"/>
      <c r="AZ69" s="211" t="s">
        <v>2</v>
      </c>
      <c r="BA69" s="211"/>
      <c r="BB69" s="211"/>
      <c r="BC69" s="211"/>
      <c r="BD69" s="211"/>
      <c r="BE69" s="246" t="str">
        <f>IF(BZ69=""," ",IF(LEFT(BZ69,1)="3",N69,N71))</f>
        <v xml:space="preserve"> </v>
      </c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8"/>
      <c r="BU69" s="191" t="str">
        <f>IF(BZ69="","",VLOOKUP(BZ69,result,2,FALSE))</f>
        <v/>
      </c>
      <c r="BV69" s="192"/>
      <c r="BW69" s="192"/>
      <c r="BX69" s="192"/>
      <c r="BY69" s="193"/>
      <c r="BZ69" s="332"/>
      <c r="CA69" s="333"/>
      <c r="CC69" s="3"/>
      <c r="CD69" s="22">
        <f>IF(BE69=D29,1,0)</f>
        <v>0</v>
      </c>
      <c r="CE69" s="22">
        <f>IF(BE69=D32,1,0)</f>
        <v>0</v>
      </c>
      <c r="CF69" s="22">
        <f>IF(BE69=D35,1,0)</f>
        <v>0</v>
      </c>
      <c r="CG69" s="22">
        <f>IF(BE69=AP29,1,0)</f>
        <v>0</v>
      </c>
      <c r="CH69" s="22">
        <f>IF(BE69=AP32,1,0)</f>
        <v>0</v>
      </c>
      <c r="CI69" s="22">
        <f>IF(BE69=AP35,1,0)</f>
        <v>0</v>
      </c>
      <c r="CJ69" s="3"/>
      <c r="CK69" s="3"/>
      <c r="CL69" s="3"/>
      <c r="CM69" s="3"/>
      <c r="CN69" s="3"/>
      <c r="CO69" s="3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</row>
    <row r="70" spans="1:149" ht="7.5" customHeight="1">
      <c r="B70" s="172"/>
      <c r="C70" s="173"/>
      <c r="D70" s="174"/>
      <c r="E70" s="172"/>
      <c r="F70" s="173"/>
      <c r="G70" s="174"/>
      <c r="H70" s="262"/>
      <c r="I70" s="263"/>
      <c r="J70" s="269"/>
      <c r="K70" s="262"/>
      <c r="L70" s="263"/>
      <c r="M70" s="264"/>
      <c r="N70" s="249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1"/>
      <c r="AF70" s="213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240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2"/>
      <c r="BU70" s="185"/>
      <c r="BV70" s="186"/>
      <c r="BW70" s="186"/>
      <c r="BX70" s="186"/>
      <c r="BY70" s="187"/>
      <c r="BZ70" s="332"/>
      <c r="CA70" s="333"/>
      <c r="CC70" s="3"/>
      <c r="CD70" s="25">
        <f>IF(CD71=D29,1,0)</f>
        <v>0</v>
      </c>
      <c r="CE70" s="25">
        <f>IF(CD71=D32,1,0)</f>
        <v>0</v>
      </c>
      <c r="CF70" s="25">
        <f>IF(CD71=D35,1,0)</f>
        <v>0</v>
      </c>
      <c r="CG70" s="25">
        <f>IF(CD71=AP29,1,0)</f>
        <v>0</v>
      </c>
      <c r="CH70" s="25">
        <f>IF(CD71=AP32,1,0)</f>
        <v>0</v>
      </c>
      <c r="CI70" s="25">
        <f>IF(CD71=AP35,1,0)</f>
        <v>0</v>
      </c>
      <c r="CJ70" s="3"/>
      <c r="CK70" s="3"/>
      <c r="CL70" s="3"/>
      <c r="CM70" s="3"/>
      <c r="CN70" s="3"/>
      <c r="CO70" s="3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</row>
    <row r="71" spans="1:149" ht="7.5" customHeight="1">
      <c r="A71" s="235" t="s">
        <v>55</v>
      </c>
      <c r="B71" s="163" t="s">
        <v>49</v>
      </c>
      <c r="C71" s="164"/>
      <c r="D71" s="165"/>
      <c r="E71" s="163" t="s">
        <v>47</v>
      </c>
      <c r="F71" s="164"/>
      <c r="G71" s="165"/>
      <c r="H71" s="262"/>
      <c r="I71" s="263"/>
      <c r="J71" s="269"/>
      <c r="K71" s="262"/>
      <c r="L71" s="263"/>
      <c r="M71" s="264"/>
      <c r="N71" s="253" t="str">
        <f>IF(B2=6,D6,IF(B2=5,D7,IF(B2=4,"",IF(B2=3,"",""))))</f>
        <v/>
      </c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5"/>
      <c r="AF71" s="213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240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2"/>
      <c r="BU71" s="185"/>
      <c r="BV71" s="186"/>
      <c r="BW71" s="186"/>
      <c r="BX71" s="186"/>
      <c r="BY71" s="187"/>
      <c r="BZ71" s="332"/>
      <c r="CA71" s="333"/>
      <c r="CC71" s="3"/>
      <c r="CD71" s="26" t="str">
        <f>IF(BZ69=""," ",IF(LEFT(BZ69,1)="3",N71,N69))</f>
        <v xml:space="preserve"> </v>
      </c>
      <c r="CE71" s="27"/>
      <c r="CF71" s="27"/>
      <c r="CG71" s="27"/>
      <c r="CH71" s="28"/>
      <c r="CI71" s="28"/>
      <c r="CJ71" s="3"/>
      <c r="CK71" s="3"/>
      <c r="CL71" s="3"/>
      <c r="CM71" s="3"/>
      <c r="CN71" s="3"/>
      <c r="CO71" s="3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</row>
    <row r="72" spans="1:149" ht="7.5" customHeight="1">
      <c r="A72" s="236"/>
      <c r="B72" s="169"/>
      <c r="C72" s="170"/>
      <c r="D72" s="171"/>
      <c r="E72" s="169"/>
      <c r="F72" s="170"/>
      <c r="G72" s="171"/>
      <c r="H72" s="265"/>
      <c r="I72" s="266"/>
      <c r="J72" s="270"/>
      <c r="K72" s="265"/>
      <c r="L72" s="266"/>
      <c r="M72" s="267"/>
      <c r="N72" s="256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8"/>
      <c r="AF72" s="214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243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5"/>
      <c r="BU72" s="185"/>
      <c r="BV72" s="186"/>
      <c r="BW72" s="186"/>
      <c r="BX72" s="186"/>
      <c r="BY72" s="187"/>
      <c r="BZ72" s="332"/>
      <c r="CA72" s="333"/>
      <c r="CC72" s="3"/>
      <c r="CD72" s="28"/>
      <c r="CE72" s="28"/>
      <c r="CF72" s="28"/>
      <c r="CG72" s="28"/>
      <c r="CH72" s="28"/>
      <c r="CI72" s="28"/>
      <c r="CJ72" s="3"/>
      <c r="CK72" s="3"/>
      <c r="CL72" s="3"/>
      <c r="CM72" s="3"/>
      <c r="CN72" s="3"/>
      <c r="CO72" s="3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</row>
    <row r="73" spans="1:149" ht="7.5" customHeight="1">
      <c r="A73" s="29"/>
      <c r="B73" s="172" t="s">
        <v>33</v>
      </c>
      <c r="C73" s="173"/>
      <c r="D73" s="174"/>
      <c r="E73" s="172" t="s">
        <v>27</v>
      </c>
      <c r="F73" s="173"/>
      <c r="G73" s="174"/>
      <c r="H73" s="259"/>
      <c r="I73" s="260"/>
      <c r="J73" s="268"/>
      <c r="K73" s="259"/>
      <c r="L73" s="260"/>
      <c r="M73" s="261"/>
      <c r="N73" s="249" t="str">
        <f>IF(B2=6,D7,IF(B2=5,D4,IF(B2=4,"",IF(B2=3,"",""))))</f>
        <v/>
      </c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1"/>
      <c r="AF73" s="212" t="s">
        <v>2</v>
      </c>
      <c r="AG73" s="194"/>
      <c r="AH73" s="194"/>
      <c r="AI73" s="194"/>
      <c r="AJ73" s="194"/>
      <c r="AK73" s="194" t="s">
        <v>2</v>
      </c>
      <c r="AL73" s="194"/>
      <c r="AM73" s="194"/>
      <c r="AN73" s="194"/>
      <c r="AO73" s="194"/>
      <c r="AP73" s="194" t="s">
        <v>2</v>
      </c>
      <c r="AQ73" s="194"/>
      <c r="AR73" s="194"/>
      <c r="AS73" s="194"/>
      <c r="AT73" s="194"/>
      <c r="AU73" s="194" t="s">
        <v>2</v>
      </c>
      <c r="AV73" s="194"/>
      <c r="AW73" s="194"/>
      <c r="AX73" s="194"/>
      <c r="AY73" s="194"/>
      <c r="AZ73" s="194" t="s">
        <v>2</v>
      </c>
      <c r="BA73" s="194"/>
      <c r="BB73" s="194"/>
      <c r="BC73" s="194"/>
      <c r="BD73" s="194"/>
      <c r="BE73" s="237" t="str">
        <f>IF(BZ73=""," ",IF(LEFT(BZ73,1)="3",N73,N75))</f>
        <v xml:space="preserve"> </v>
      </c>
      <c r="BF73" s="238"/>
      <c r="BG73" s="238"/>
      <c r="BH73" s="238"/>
      <c r="BI73" s="238"/>
      <c r="BJ73" s="238"/>
      <c r="BK73" s="238"/>
      <c r="BL73" s="238"/>
      <c r="BM73" s="238"/>
      <c r="BN73" s="238"/>
      <c r="BO73" s="238"/>
      <c r="BP73" s="238"/>
      <c r="BQ73" s="238"/>
      <c r="BR73" s="238"/>
      <c r="BS73" s="238"/>
      <c r="BT73" s="239"/>
      <c r="BU73" s="182" t="str">
        <f>IF(BZ73="","",VLOOKUP(BZ73,result,2,FALSE))</f>
        <v/>
      </c>
      <c r="BV73" s="183"/>
      <c r="BW73" s="183"/>
      <c r="BX73" s="183"/>
      <c r="BY73" s="184"/>
      <c r="BZ73" s="332"/>
      <c r="CA73" s="333"/>
      <c r="CC73" s="3"/>
      <c r="CD73" s="22">
        <f>IF(BE73=D29,1,0)</f>
        <v>0</v>
      </c>
      <c r="CE73" s="22">
        <f>IF(BE73=D32,1,0)</f>
        <v>0</v>
      </c>
      <c r="CF73" s="22">
        <f>IF(BE73=D35,1,0)</f>
        <v>0</v>
      </c>
      <c r="CG73" s="22">
        <f>IF(BE73=AP29,1,0)</f>
        <v>0</v>
      </c>
      <c r="CH73" s="22">
        <f>IF(BE73=AP32,1,0)</f>
        <v>0</v>
      </c>
      <c r="CI73" s="22">
        <f>IF(BE73=AP35,1,0)</f>
        <v>0</v>
      </c>
      <c r="CJ73" s="3"/>
      <c r="CK73" s="3"/>
      <c r="CL73" s="3"/>
      <c r="CM73" s="3"/>
      <c r="CN73" s="3"/>
      <c r="CO73" s="3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</row>
    <row r="74" spans="1:149" ht="7.5" customHeight="1">
      <c r="B74" s="172"/>
      <c r="C74" s="173"/>
      <c r="D74" s="174"/>
      <c r="E74" s="172"/>
      <c r="F74" s="173"/>
      <c r="G74" s="174"/>
      <c r="H74" s="262"/>
      <c r="I74" s="263"/>
      <c r="J74" s="269"/>
      <c r="K74" s="262"/>
      <c r="L74" s="263"/>
      <c r="M74" s="264"/>
      <c r="N74" s="249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1"/>
      <c r="AF74" s="213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240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2"/>
      <c r="BU74" s="185"/>
      <c r="BV74" s="186"/>
      <c r="BW74" s="186"/>
      <c r="BX74" s="186"/>
      <c r="BY74" s="187"/>
      <c r="BZ74" s="332"/>
      <c r="CA74" s="333"/>
      <c r="CC74" s="3"/>
      <c r="CD74" s="25">
        <f>IF(CD75=D29,1,0)</f>
        <v>0</v>
      </c>
      <c r="CE74" s="25">
        <f>IF(CD75=D32,1,0)</f>
        <v>0</v>
      </c>
      <c r="CF74" s="25">
        <f>IF(CD75=D35,1,0)</f>
        <v>0</v>
      </c>
      <c r="CG74" s="25">
        <f>IF(CD75=AP29,1,0)</f>
        <v>0</v>
      </c>
      <c r="CH74" s="25">
        <f>IF(CD75=AP32,1,0)</f>
        <v>0</v>
      </c>
      <c r="CI74" s="25">
        <f>IF(CD75=AP35,1,0)</f>
        <v>0</v>
      </c>
      <c r="CJ74" s="3"/>
      <c r="CK74" s="3"/>
      <c r="CL74" s="3"/>
      <c r="CM74" s="3"/>
      <c r="CN74" s="3"/>
      <c r="CO74" s="3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</row>
    <row r="75" spans="1:149" ht="7.5" customHeight="1">
      <c r="A75" s="235" t="s">
        <v>55</v>
      </c>
      <c r="B75" s="163" t="s">
        <v>47</v>
      </c>
      <c r="C75" s="164"/>
      <c r="D75" s="165"/>
      <c r="E75" s="163" t="s">
        <v>52</v>
      </c>
      <c r="F75" s="164"/>
      <c r="G75" s="165"/>
      <c r="H75" s="262"/>
      <c r="I75" s="263"/>
      <c r="J75" s="269"/>
      <c r="K75" s="262"/>
      <c r="L75" s="263"/>
      <c r="M75" s="264"/>
      <c r="N75" s="253" t="str">
        <f>IF(B2=6,D8,IF(B2=5,D6,IF(B2=4,"",IF(B2=3,"",""))))</f>
        <v/>
      </c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5"/>
      <c r="AF75" s="213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240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2"/>
      <c r="BU75" s="185"/>
      <c r="BV75" s="186"/>
      <c r="BW75" s="186"/>
      <c r="BX75" s="186"/>
      <c r="BY75" s="187"/>
      <c r="BZ75" s="332"/>
      <c r="CA75" s="333"/>
      <c r="CC75" s="3"/>
      <c r="CD75" s="26" t="str">
        <f>IF(BZ73=""," ",IF(LEFT(BZ73,1)="3",N75,N73))</f>
        <v xml:space="preserve"> </v>
      </c>
      <c r="CE75" s="27"/>
      <c r="CF75" s="27"/>
      <c r="CG75" s="27"/>
      <c r="CH75" s="28"/>
      <c r="CI75" s="28"/>
      <c r="CJ75" s="3"/>
      <c r="CK75" s="3"/>
      <c r="CL75" s="3"/>
      <c r="CM75" s="3"/>
      <c r="CN75" s="3"/>
      <c r="CO75" s="3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</row>
    <row r="76" spans="1:149" ht="7.5" customHeight="1">
      <c r="A76" s="236"/>
      <c r="B76" s="169"/>
      <c r="C76" s="170"/>
      <c r="D76" s="171"/>
      <c r="E76" s="169"/>
      <c r="F76" s="170"/>
      <c r="G76" s="171"/>
      <c r="H76" s="265"/>
      <c r="I76" s="266"/>
      <c r="J76" s="270"/>
      <c r="K76" s="265"/>
      <c r="L76" s="266"/>
      <c r="M76" s="267"/>
      <c r="N76" s="256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8"/>
      <c r="AF76" s="214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243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5"/>
      <c r="BU76" s="188"/>
      <c r="BV76" s="189"/>
      <c r="BW76" s="189"/>
      <c r="BX76" s="189"/>
      <c r="BY76" s="190"/>
      <c r="BZ76" s="332"/>
      <c r="CA76" s="333"/>
      <c r="CC76" s="3"/>
      <c r="CD76" s="28"/>
      <c r="CE76" s="28"/>
      <c r="CF76" s="28"/>
      <c r="CG76" s="28"/>
      <c r="CH76" s="28"/>
      <c r="CI76" s="28"/>
      <c r="CJ76" s="3"/>
      <c r="CK76" s="3"/>
      <c r="CL76" s="3"/>
      <c r="CM76" s="3"/>
      <c r="CN76" s="3"/>
      <c r="CO76" s="3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</row>
    <row r="77" spans="1:149" ht="7.5" customHeight="1">
      <c r="B77" s="172" t="s">
        <v>24</v>
      </c>
      <c r="C77" s="173"/>
      <c r="D77" s="174"/>
      <c r="E77" s="172" t="s">
        <v>21</v>
      </c>
      <c r="F77" s="173"/>
      <c r="G77" s="174"/>
      <c r="H77" s="259"/>
      <c r="I77" s="260"/>
      <c r="J77" s="268"/>
      <c r="K77" s="259"/>
      <c r="L77" s="260"/>
      <c r="M77" s="261"/>
      <c r="N77" s="249" t="str">
        <f>IF(B2=6,D3,IF(B2=5,D5,IF(B2=4,"",IF(B2=3,"",""))))</f>
        <v/>
      </c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1"/>
      <c r="AF77" s="212" t="s">
        <v>2</v>
      </c>
      <c r="AG77" s="194"/>
      <c r="AH77" s="194"/>
      <c r="AI77" s="194"/>
      <c r="AJ77" s="194"/>
      <c r="AK77" s="194" t="s">
        <v>2</v>
      </c>
      <c r="AL77" s="194"/>
      <c r="AM77" s="194"/>
      <c r="AN77" s="194"/>
      <c r="AO77" s="194"/>
      <c r="AP77" s="194" t="s">
        <v>2</v>
      </c>
      <c r="AQ77" s="194"/>
      <c r="AR77" s="194"/>
      <c r="AS77" s="194"/>
      <c r="AT77" s="194"/>
      <c r="AU77" s="194" t="s">
        <v>2</v>
      </c>
      <c r="AV77" s="194"/>
      <c r="AW77" s="194"/>
      <c r="AX77" s="194"/>
      <c r="AY77" s="194"/>
      <c r="AZ77" s="194" t="s">
        <v>2</v>
      </c>
      <c r="BA77" s="194"/>
      <c r="BB77" s="194"/>
      <c r="BC77" s="194"/>
      <c r="BD77" s="194"/>
      <c r="BE77" s="237" t="str">
        <f>IF(BZ77=""," ",IF(LEFT(BZ77,1)="3",N77,N79))</f>
        <v xml:space="preserve"> </v>
      </c>
      <c r="BF77" s="238"/>
      <c r="BG77" s="238"/>
      <c r="BH77" s="238"/>
      <c r="BI77" s="238"/>
      <c r="BJ77" s="238"/>
      <c r="BK77" s="238"/>
      <c r="BL77" s="238"/>
      <c r="BM77" s="238"/>
      <c r="BN77" s="238"/>
      <c r="BO77" s="238"/>
      <c r="BP77" s="238"/>
      <c r="BQ77" s="238"/>
      <c r="BR77" s="238"/>
      <c r="BS77" s="238"/>
      <c r="BT77" s="239"/>
      <c r="BU77" s="182" t="str">
        <f>IF(BZ77="","",VLOOKUP(BZ77,result,2,FALSE))</f>
        <v/>
      </c>
      <c r="BV77" s="183"/>
      <c r="BW77" s="183"/>
      <c r="BX77" s="183"/>
      <c r="BY77" s="184"/>
      <c r="BZ77" s="332"/>
      <c r="CA77" s="333"/>
      <c r="CC77" s="3"/>
      <c r="CD77" s="22">
        <f>IF(BE77=D29,1,0)</f>
        <v>0</v>
      </c>
      <c r="CE77" s="22">
        <f>IF(BE77=D32,1,0)</f>
        <v>0</v>
      </c>
      <c r="CF77" s="22">
        <f>IF(BE77=D35,1,0)</f>
        <v>0</v>
      </c>
      <c r="CG77" s="22">
        <f>IF(BE77=AP29,1,0)</f>
        <v>0</v>
      </c>
      <c r="CH77" s="22">
        <f>IF(BE77=AP32,1,0)</f>
        <v>0</v>
      </c>
      <c r="CI77" s="22">
        <f>IF(BE77=AP35,1,0)</f>
        <v>0</v>
      </c>
      <c r="CJ77" s="3"/>
      <c r="CK77" s="3"/>
      <c r="CL77" s="3"/>
      <c r="CM77" s="3"/>
      <c r="CN77" s="3"/>
      <c r="CO77" s="3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</row>
    <row r="78" spans="1:149" ht="7.5" customHeight="1">
      <c r="B78" s="172"/>
      <c r="C78" s="173"/>
      <c r="D78" s="174"/>
      <c r="E78" s="172"/>
      <c r="F78" s="173"/>
      <c r="G78" s="174"/>
      <c r="H78" s="262"/>
      <c r="I78" s="263"/>
      <c r="J78" s="269"/>
      <c r="K78" s="262"/>
      <c r="L78" s="263"/>
      <c r="M78" s="264"/>
      <c r="N78" s="249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1"/>
      <c r="AF78" s="213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240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2"/>
      <c r="BU78" s="185"/>
      <c r="BV78" s="186"/>
      <c r="BW78" s="186"/>
      <c r="BX78" s="186"/>
      <c r="BY78" s="187"/>
      <c r="BZ78" s="332"/>
      <c r="CA78" s="333"/>
      <c r="CC78" s="3"/>
      <c r="CD78" s="25">
        <f>IF(CD79=D29,1,0)</f>
        <v>0</v>
      </c>
      <c r="CE78" s="25">
        <f>IF(CD79=D32,1,0)</f>
        <v>0</v>
      </c>
      <c r="CF78" s="25">
        <f>IF(CD79=D35,1,0)</f>
        <v>0</v>
      </c>
      <c r="CG78" s="25">
        <f>IF(CD79=AP29,1,0)</f>
        <v>0</v>
      </c>
      <c r="CH78" s="25">
        <f>IF(CD79=AP32,1,0)</f>
        <v>0</v>
      </c>
      <c r="CI78" s="25">
        <f>IF(CD79=AP35,1,0)</f>
        <v>0</v>
      </c>
      <c r="CJ78" s="3"/>
      <c r="CK78" s="3"/>
      <c r="CL78" s="3"/>
      <c r="CM78" s="3"/>
      <c r="CN78" s="3"/>
      <c r="CO78" s="3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</row>
    <row r="79" spans="1:149" ht="7.5" customHeight="1">
      <c r="A79" s="235" t="s">
        <v>55</v>
      </c>
      <c r="B79" s="163" t="s">
        <v>50</v>
      </c>
      <c r="C79" s="164"/>
      <c r="D79" s="165"/>
      <c r="E79" s="163" t="s">
        <v>49</v>
      </c>
      <c r="F79" s="164"/>
      <c r="G79" s="165"/>
      <c r="H79" s="262"/>
      <c r="I79" s="263"/>
      <c r="J79" s="269"/>
      <c r="K79" s="262"/>
      <c r="L79" s="263"/>
      <c r="M79" s="264"/>
      <c r="N79" s="253" t="str">
        <f>IF(B2=6,D5,IF(B2=5,D7,IF(B2=4,"",IF(B2=3,"",""))))</f>
        <v/>
      </c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5"/>
      <c r="AF79" s="213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240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2"/>
      <c r="BU79" s="185"/>
      <c r="BV79" s="186"/>
      <c r="BW79" s="186"/>
      <c r="BX79" s="186"/>
      <c r="BY79" s="187"/>
      <c r="BZ79" s="332"/>
      <c r="CA79" s="333"/>
      <c r="CC79" s="3"/>
      <c r="CD79" s="26" t="str">
        <f>IF(BZ77=""," ",IF(LEFT(BZ77,1)="3",N79,N77))</f>
        <v xml:space="preserve"> </v>
      </c>
      <c r="CE79" s="27"/>
      <c r="CF79" s="27"/>
      <c r="CG79" s="27"/>
      <c r="CH79" s="28"/>
      <c r="CI79" s="28"/>
      <c r="CJ79" s="3"/>
      <c r="CK79" s="3"/>
      <c r="CL79" s="3"/>
      <c r="CM79" s="3"/>
      <c r="CN79" s="3"/>
      <c r="CO79" s="3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</row>
    <row r="80" spans="1:149" ht="7.5" customHeight="1">
      <c r="A80" s="236"/>
      <c r="B80" s="169"/>
      <c r="C80" s="170"/>
      <c r="D80" s="171"/>
      <c r="E80" s="169"/>
      <c r="F80" s="170"/>
      <c r="G80" s="171"/>
      <c r="H80" s="265"/>
      <c r="I80" s="266"/>
      <c r="J80" s="270"/>
      <c r="K80" s="265"/>
      <c r="L80" s="266"/>
      <c r="M80" s="267"/>
      <c r="N80" s="256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8"/>
      <c r="AF80" s="214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243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5"/>
      <c r="BU80" s="188"/>
      <c r="BV80" s="189"/>
      <c r="BW80" s="189"/>
      <c r="BX80" s="189"/>
      <c r="BY80" s="190"/>
      <c r="BZ80" s="332"/>
      <c r="CA80" s="333"/>
      <c r="CC80" s="3"/>
      <c r="CD80" s="28"/>
      <c r="CE80" s="28"/>
      <c r="CF80" s="28"/>
      <c r="CG80" s="28"/>
      <c r="CH80" s="28"/>
      <c r="CI80" s="28"/>
      <c r="CJ80" s="3"/>
      <c r="CK80" s="3"/>
      <c r="CL80" s="3"/>
      <c r="CM80" s="3"/>
      <c r="CN80" s="3"/>
      <c r="CO80" s="3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</row>
    <row r="81" spans="1:149" ht="7.5" customHeight="1">
      <c r="B81" s="172" t="s">
        <v>34</v>
      </c>
      <c r="C81" s="173"/>
      <c r="D81" s="174"/>
      <c r="E81" s="172" t="s">
        <v>28</v>
      </c>
      <c r="F81" s="173"/>
      <c r="G81" s="174"/>
      <c r="H81" s="259"/>
      <c r="I81" s="260"/>
      <c r="J81" s="268"/>
      <c r="K81" s="259"/>
      <c r="L81" s="260"/>
      <c r="M81" s="261"/>
      <c r="N81" s="249" t="str">
        <f>IF(B2=6,D6,IF(B2=5,D3,IF(B2=4,"",IF(B2=3,"",""))))</f>
        <v/>
      </c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1"/>
      <c r="AF81" s="212" t="s">
        <v>2</v>
      </c>
      <c r="AG81" s="194"/>
      <c r="AH81" s="194"/>
      <c r="AI81" s="194"/>
      <c r="AJ81" s="194"/>
      <c r="AK81" s="194" t="s">
        <v>2</v>
      </c>
      <c r="AL81" s="194"/>
      <c r="AM81" s="194"/>
      <c r="AN81" s="194"/>
      <c r="AO81" s="194"/>
      <c r="AP81" s="194" t="s">
        <v>2</v>
      </c>
      <c r="AQ81" s="194"/>
      <c r="AR81" s="194"/>
      <c r="AS81" s="194"/>
      <c r="AT81" s="194"/>
      <c r="AU81" s="194" t="s">
        <v>2</v>
      </c>
      <c r="AV81" s="194"/>
      <c r="AW81" s="194"/>
      <c r="AX81" s="194"/>
      <c r="AY81" s="194"/>
      <c r="AZ81" s="194" t="s">
        <v>2</v>
      </c>
      <c r="BA81" s="194"/>
      <c r="BB81" s="194"/>
      <c r="BC81" s="194"/>
      <c r="BD81" s="194"/>
      <c r="BE81" s="240" t="str">
        <f>IF(BZ81=""," ",IF(LEFT(BZ81,1)="3",N81,N83))</f>
        <v xml:space="preserve"> </v>
      </c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2"/>
      <c r="BU81" s="185" t="str">
        <f>IF(BZ81="","",VLOOKUP(BZ81,result,2,FALSE))</f>
        <v/>
      </c>
      <c r="BV81" s="186"/>
      <c r="BW81" s="186"/>
      <c r="BX81" s="186"/>
      <c r="BY81" s="187"/>
      <c r="BZ81" s="332"/>
      <c r="CA81" s="333"/>
      <c r="CC81" s="3"/>
      <c r="CD81" s="22">
        <f>IF(BE81=D29,1,0)</f>
        <v>0</v>
      </c>
      <c r="CE81" s="22">
        <f>IF(BE81=D32,1,0)</f>
        <v>0</v>
      </c>
      <c r="CF81" s="22">
        <f>IF(BE81=D35,1,0)</f>
        <v>0</v>
      </c>
      <c r="CG81" s="22">
        <f>IF(BE81=AP29,1,0)</f>
        <v>0</v>
      </c>
      <c r="CH81" s="22">
        <f>IF(BE81=AP32,1,0)</f>
        <v>0</v>
      </c>
      <c r="CI81" s="22">
        <f>IF(BE81=AP35,1,0)</f>
        <v>0</v>
      </c>
      <c r="CJ81" s="3"/>
      <c r="CK81" s="3"/>
      <c r="CL81" s="3"/>
      <c r="CM81" s="3"/>
      <c r="CN81" s="3"/>
      <c r="CO81" s="3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</row>
    <row r="82" spans="1:149" ht="7.5" customHeight="1">
      <c r="B82" s="172"/>
      <c r="C82" s="173"/>
      <c r="D82" s="174"/>
      <c r="E82" s="172"/>
      <c r="F82" s="173"/>
      <c r="G82" s="174"/>
      <c r="H82" s="262"/>
      <c r="I82" s="263"/>
      <c r="J82" s="269"/>
      <c r="K82" s="262"/>
      <c r="L82" s="263"/>
      <c r="M82" s="264"/>
      <c r="N82" s="249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1"/>
      <c r="AF82" s="213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240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2"/>
      <c r="BU82" s="185"/>
      <c r="BV82" s="186"/>
      <c r="BW82" s="186"/>
      <c r="BX82" s="186"/>
      <c r="BY82" s="187"/>
      <c r="BZ82" s="332"/>
      <c r="CA82" s="333"/>
      <c r="CC82" s="3"/>
      <c r="CD82" s="25">
        <f>IF(CD83=D29,1,0)</f>
        <v>0</v>
      </c>
      <c r="CE82" s="25">
        <f>IF(CD83=D32,1,0)</f>
        <v>0</v>
      </c>
      <c r="CF82" s="25">
        <f>IF(CD83=D35,1,0)</f>
        <v>0</v>
      </c>
      <c r="CG82" s="25">
        <f>IF(CD83=AP29,1,0)</f>
        <v>0</v>
      </c>
      <c r="CH82" s="25">
        <f>IF(CD83=AP32,1,0)</f>
        <v>0</v>
      </c>
      <c r="CI82" s="25">
        <f>IF(CD83=AP35,1,0)</f>
        <v>0</v>
      </c>
      <c r="CJ82" s="3"/>
      <c r="CK82" s="3"/>
      <c r="CL82" s="3"/>
      <c r="CM82" s="3"/>
      <c r="CN82" s="3"/>
      <c r="CO82" s="3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</row>
    <row r="83" spans="1:149" ht="7.5" customHeight="1">
      <c r="A83" s="235" t="s">
        <v>55</v>
      </c>
      <c r="B83" s="163" t="s">
        <v>48</v>
      </c>
      <c r="C83" s="164"/>
      <c r="D83" s="165"/>
      <c r="E83" s="163" t="s">
        <v>48</v>
      </c>
      <c r="F83" s="164"/>
      <c r="G83" s="165"/>
      <c r="H83" s="262"/>
      <c r="I83" s="263"/>
      <c r="J83" s="269"/>
      <c r="K83" s="262"/>
      <c r="L83" s="263"/>
      <c r="M83" s="264"/>
      <c r="N83" s="253" t="str">
        <f>IF(B2=6,D8,IF(B2=5,D4,IF(B2=4,"",IF(B2=3,"",""))))</f>
        <v/>
      </c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5"/>
      <c r="AF83" s="213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240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2"/>
      <c r="BU83" s="185"/>
      <c r="BV83" s="186"/>
      <c r="BW83" s="186"/>
      <c r="BX83" s="186"/>
      <c r="BY83" s="187"/>
      <c r="BZ83" s="332"/>
      <c r="CA83" s="333"/>
      <c r="CC83" s="3"/>
      <c r="CD83" s="26" t="str">
        <f>IF(BZ81=""," ",IF(LEFT(BZ81,1)="3",N83,N81))</f>
        <v xml:space="preserve"> </v>
      </c>
      <c r="CE83" s="27"/>
      <c r="CF83" s="27"/>
      <c r="CG83" s="27"/>
      <c r="CH83" s="28"/>
      <c r="CI83" s="28"/>
      <c r="CJ83" s="3"/>
      <c r="CK83" s="3"/>
      <c r="CL83" s="3"/>
      <c r="CM83" s="3"/>
      <c r="CN83" s="3"/>
      <c r="CO83" s="3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</row>
    <row r="84" spans="1:149" ht="7.5" customHeight="1">
      <c r="A84" s="236"/>
      <c r="B84" s="166"/>
      <c r="C84" s="167"/>
      <c r="D84" s="168"/>
      <c r="E84" s="169"/>
      <c r="F84" s="170"/>
      <c r="G84" s="171"/>
      <c r="H84" s="265"/>
      <c r="I84" s="266"/>
      <c r="J84" s="270"/>
      <c r="K84" s="265"/>
      <c r="L84" s="266"/>
      <c r="M84" s="267"/>
      <c r="N84" s="338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40"/>
      <c r="AF84" s="213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243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5"/>
      <c r="BU84" s="185"/>
      <c r="BV84" s="186"/>
      <c r="BW84" s="186"/>
      <c r="BX84" s="186"/>
      <c r="BY84" s="187"/>
      <c r="BZ84" s="332"/>
      <c r="CA84" s="333"/>
      <c r="CC84" s="3"/>
      <c r="CD84" s="28"/>
      <c r="CE84" s="28"/>
      <c r="CF84" s="28"/>
      <c r="CG84" s="28"/>
      <c r="CH84" s="28"/>
      <c r="CI84" s="28"/>
      <c r="CJ84" s="3"/>
      <c r="CK84" s="3"/>
      <c r="CL84" s="3"/>
      <c r="CM84" s="3"/>
      <c r="CN84" s="3"/>
      <c r="CO84" s="3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</row>
    <row r="85" spans="1:149" ht="7.5" customHeight="1">
      <c r="B85" s="172" t="s">
        <v>23</v>
      </c>
      <c r="C85" s="173"/>
      <c r="D85" s="174"/>
      <c r="E85" s="271"/>
      <c r="F85" s="272"/>
      <c r="G85" s="273"/>
      <c r="H85" s="259"/>
      <c r="I85" s="260"/>
      <c r="J85" s="268"/>
      <c r="K85" s="259"/>
      <c r="L85" s="260"/>
      <c r="M85" s="261"/>
      <c r="N85" s="249" t="str">
        <f>IF(B2=6,D4,IF(B2=5,"",IF(B2=4,"",IF(B2=3,"",""))))</f>
        <v/>
      </c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1"/>
      <c r="AF85" s="252" t="s">
        <v>2</v>
      </c>
      <c r="AG85" s="211"/>
      <c r="AH85" s="211"/>
      <c r="AI85" s="211"/>
      <c r="AJ85" s="211"/>
      <c r="AK85" s="211" t="s">
        <v>2</v>
      </c>
      <c r="AL85" s="211"/>
      <c r="AM85" s="211"/>
      <c r="AN85" s="211"/>
      <c r="AO85" s="211"/>
      <c r="AP85" s="211" t="s">
        <v>2</v>
      </c>
      <c r="AQ85" s="211"/>
      <c r="AR85" s="211"/>
      <c r="AS85" s="211"/>
      <c r="AT85" s="211"/>
      <c r="AU85" s="211" t="s">
        <v>2</v>
      </c>
      <c r="AV85" s="211"/>
      <c r="AW85" s="211"/>
      <c r="AX85" s="211"/>
      <c r="AY85" s="211"/>
      <c r="AZ85" s="211" t="s">
        <v>2</v>
      </c>
      <c r="BA85" s="211"/>
      <c r="BB85" s="211"/>
      <c r="BC85" s="211"/>
      <c r="BD85" s="211"/>
      <c r="BE85" s="246" t="str">
        <f>IF(BZ85=""," ",IF(LEFT(BZ85,1)="3",N85,N87))</f>
        <v xml:space="preserve"> </v>
      </c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8"/>
      <c r="BU85" s="191" t="str">
        <f>IF(BZ85="","",VLOOKUP(BZ85,result,2,FALSE))</f>
        <v/>
      </c>
      <c r="BV85" s="192"/>
      <c r="BW85" s="192"/>
      <c r="BX85" s="192"/>
      <c r="BY85" s="193"/>
      <c r="BZ85" s="332"/>
      <c r="CA85" s="333"/>
      <c r="CC85" s="3"/>
      <c r="CD85" s="22">
        <f>IF(BE85=D29,1,0)</f>
        <v>0</v>
      </c>
      <c r="CE85" s="22">
        <f>IF(BE85=D32,1,0)</f>
        <v>0</v>
      </c>
      <c r="CF85" s="22">
        <f>IF(BE85=D35,1,0)</f>
        <v>0</v>
      </c>
      <c r="CG85" s="22">
        <f>IF(BE85=AP29,1,0)</f>
        <v>0</v>
      </c>
      <c r="CH85" s="22">
        <f>IF(BE85=AP32,1,0)</f>
        <v>0</v>
      </c>
      <c r="CI85" s="22">
        <f>IF(BE85=AP35,1,0)</f>
        <v>0</v>
      </c>
      <c r="CJ85" s="3"/>
      <c r="CK85" s="3"/>
      <c r="CL85" s="3"/>
      <c r="CM85" s="3"/>
      <c r="CN85" s="3"/>
      <c r="CO85" s="3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</row>
    <row r="86" spans="1:149" ht="7.5" customHeight="1">
      <c r="B86" s="172"/>
      <c r="C86" s="173"/>
      <c r="D86" s="174"/>
      <c r="E86" s="262"/>
      <c r="F86" s="263"/>
      <c r="G86" s="269"/>
      <c r="H86" s="262"/>
      <c r="I86" s="263"/>
      <c r="J86" s="269"/>
      <c r="K86" s="262"/>
      <c r="L86" s="263"/>
      <c r="M86" s="264"/>
      <c r="N86" s="249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1"/>
      <c r="AF86" s="213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240"/>
      <c r="BF86" s="241"/>
      <c r="BG86" s="241"/>
      <c r="BH86" s="241"/>
      <c r="BI86" s="241"/>
      <c r="BJ86" s="241"/>
      <c r="BK86" s="241"/>
      <c r="BL86" s="241"/>
      <c r="BM86" s="241"/>
      <c r="BN86" s="241"/>
      <c r="BO86" s="241"/>
      <c r="BP86" s="241"/>
      <c r="BQ86" s="241"/>
      <c r="BR86" s="241"/>
      <c r="BS86" s="241"/>
      <c r="BT86" s="242"/>
      <c r="BU86" s="185"/>
      <c r="BV86" s="186"/>
      <c r="BW86" s="186"/>
      <c r="BX86" s="186"/>
      <c r="BY86" s="187"/>
      <c r="BZ86" s="332"/>
      <c r="CA86" s="333"/>
      <c r="CC86" s="3"/>
      <c r="CD86" s="25">
        <f>IF(CD87=D29,1,0)</f>
        <v>0</v>
      </c>
      <c r="CE86" s="25">
        <f>IF(CD87=D32,1,0)</f>
        <v>0</v>
      </c>
      <c r="CF86" s="25">
        <f>IF(CD87=D35,1,0)</f>
        <v>0</v>
      </c>
      <c r="CG86" s="25">
        <f>IF(CD87=AP29,1,0)</f>
        <v>0</v>
      </c>
      <c r="CH86" s="25">
        <f>IF(CD87=AP32,1,0)</f>
        <v>0</v>
      </c>
      <c r="CI86" s="25">
        <f>IF(CD87=AP35,1,0)</f>
        <v>0</v>
      </c>
      <c r="CJ86" s="3"/>
      <c r="CK86" s="3"/>
      <c r="CL86" s="3"/>
      <c r="CM86" s="3"/>
      <c r="CN86" s="3"/>
      <c r="CO86" s="3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</row>
    <row r="87" spans="1:149" ht="7.5" customHeight="1">
      <c r="A87" s="235" t="s">
        <v>55</v>
      </c>
      <c r="B87" s="163" t="s">
        <v>51</v>
      </c>
      <c r="C87" s="164"/>
      <c r="D87" s="165"/>
      <c r="E87" s="262"/>
      <c r="F87" s="263"/>
      <c r="G87" s="269"/>
      <c r="H87" s="262"/>
      <c r="I87" s="263"/>
      <c r="J87" s="269"/>
      <c r="K87" s="262"/>
      <c r="L87" s="263"/>
      <c r="M87" s="264"/>
      <c r="N87" s="253" t="str">
        <f>IF(B2=6,D5,IF(B2=5,"",IF(B2=4,"",IF(B2=3,"",""))))</f>
        <v/>
      </c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5"/>
      <c r="AF87" s="213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240"/>
      <c r="BF87" s="241"/>
      <c r="BG87" s="241"/>
      <c r="BH87" s="241"/>
      <c r="BI87" s="241"/>
      <c r="BJ87" s="241"/>
      <c r="BK87" s="241"/>
      <c r="BL87" s="241"/>
      <c r="BM87" s="241"/>
      <c r="BN87" s="241"/>
      <c r="BO87" s="241"/>
      <c r="BP87" s="241"/>
      <c r="BQ87" s="241"/>
      <c r="BR87" s="241"/>
      <c r="BS87" s="241"/>
      <c r="BT87" s="242"/>
      <c r="BU87" s="185"/>
      <c r="BV87" s="186"/>
      <c r="BW87" s="186"/>
      <c r="BX87" s="186"/>
      <c r="BY87" s="187"/>
      <c r="BZ87" s="332"/>
      <c r="CA87" s="333"/>
      <c r="CC87" s="3"/>
      <c r="CD87" s="26" t="str">
        <f>IF(BZ85=""," ",IF(LEFT(BZ85,1)="3",N87,N85))</f>
        <v xml:space="preserve"> </v>
      </c>
      <c r="CE87" s="27"/>
      <c r="CF87" s="27"/>
      <c r="CG87" s="27"/>
      <c r="CH87" s="28"/>
      <c r="CI87" s="28"/>
      <c r="CJ87" s="3"/>
      <c r="CK87" s="3"/>
      <c r="CL87" s="3"/>
      <c r="CM87" s="3"/>
      <c r="CN87" s="3"/>
      <c r="CO87" s="3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</row>
    <row r="88" spans="1:149" ht="7.5" customHeight="1">
      <c r="A88" s="236"/>
      <c r="B88" s="169"/>
      <c r="C88" s="170"/>
      <c r="D88" s="171"/>
      <c r="E88" s="265"/>
      <c r="F88" s="266"/>
      <c r="G88" s="270"/>
      <c r="H88" s="265"/>
      <c r="I88" s="266"/>
      <c r="J88" s="270"/>
      <c r="K88" s="265"/>
      <c r="L88" s="266"/>
      <c r="M88" s="267"/>
      <c r="N88" s="256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8"/>
      <c r="AF88" s="214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243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5"/>
      <c r="BU88" s="185"/>
      <c r="BV88" s="186"/>
      <c r="BW88" s="186"/>
      <c r="BX88" s="186"/>
      <c r="BY88" s="187"/>
      <c r="BZ88" s="332"/>
      <c r="CA88" s="333"/>
      <c r="CC88" s="3"/>
      <c r="CD88" s="28"/>
      <c r="CE88" s="28"/>
      <c r="CF88" s="28"/>
      <c r="CG88" s="28"/>
      <c r="CH88" s="28"/>
      <c r="CI88" s="28"/>
      <c r="CJ88" s="3"/>
      <c r="CK88" s="3"/>
      <c r="CL88" s="3"/>
      <c r="CM88" s="3"/>
      <c r="CN88" s="3"/>
      <c r="CO88" s="3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</row>
    <row r="89" spans="1:149" ht="7.5" customHeight="1">
      <c r="B89" s="172" t="s">
        <v>32</v>
      </c>
      <c r="C89" s="173"/>
      <c r="D89" s="174"/>
      <c r="E89" s="259"/>
      <c r="F89" s="260"/>
      <c r="G89" s="268"/>
      <c r="H89" s="259"/>
      <c r="I89" s="260"/>
      <c r="J89" s="268"/>
      <c r="K89" s="259"/>
      <c r="L89" s="260"/>
      <c r="M89" s="261"/>
      <c r="N89" s="249" t="str">
        <f>IF(B2=6,D3,IF(B2=5,"",IF(B2=4,"",IF(B2=3,"",""))))</f>
        <v/>
      </c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1"/>
      <c r="AF89" s="212" t="s">
        <v>2</v>
      </c>
      <c r="AG89" s="194"/>
      <c r="AH89" s="194"/>
      <c r="AI89" s="194"/>
      <c r="AJ89" s="194"/>
      <c r="AK89" s="194" t="s">
        <v>2</v>
      </c>
      <c r="AL89" s="194"/>
      <c r="AM89" s="194"/>
      <c r="AN89" s="194"/>
      <c r="AO89" s="194"/>
      <c r="AP89" s="194" t="s">
        <v>2</v>
      </c>
      <c r="AQ89" s="194"/>
      <c r="AR89" s="194"/>
      <c r="AS89" s="194"/>
      <c r="AT89" s="194"/>
      <c r="AU89" s="194" t="s">
        <v>2</v>
      </c>
      <c r="AV89" s="194"/>
      <c r="AW89" s="194"/>
      <c r="AX89" s="194"/>
      <c r="AY89" s="194"/>
      <c r="AZ89" s="194" t="s">
        <v>2</v>
      </c>
      <c r="BA89" s="194"/>
      <c r="BB89" s="194"/>
      <c r="BC89" s="194"/>
      <c r="BD89" s="194"/>
      <c r="BE89" s="237" t="str">
        <f>IF(BZ89=""," ",IF(LEFT(BZ89,1)="3",N89,N91))</f>
        <v xml:space="preserve"> </v>
      </c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8"/>
      <c r="BR89" s="238"/>
      <c r="BS89" s="238"/>
      <c r="BT89" s="239"/>
      <c r="BU89" s="182" t="str">
        <f>IF(BZ89="","",VLOOKUP(BZ89,result,2,FALSE))</f>
        <v/>
      </c>
      <c r="BV89" s="183"/>
      <c r="BW89" s="183"/>
      <c r="BX89" s="183"/>
      <c r="BY89" s="184"/>
      <c r="BZ89" s="332"/>
      <c r="CA89" s="333"/>
      <c r="CC89" s="3"/>
      <c r="CD89" s="22">
        <f>IF(BE89=D29,1,0)</f>
        <v>0</v>
      </c>
      <c r="CE89" s="22">
        <f>IF(BE89=D32,1,0)</f>
        <v>0</v>
      </c>
      <c r="CF89" s="22">
        <f>IF(BE89=D35,1,0)</f>
        <v>0</v>
      </c>
      <c r="CG89" s="22">
        <f>IF(BE89=AP29,1,0)</f>
        <v>0</v>
      </c>
      <c r="CH89" s="22">
        <f>IF(BE89=AP32,1,0)</f>
        <v>0</v>
      </c>
      <c r="CI89" s="22">
        <f>IF(BE89=AP35,1,0)</f>
        <v>0</v>
      </c>
      <c r="CJ89" s="3"/>
      <c r="CK89" s="3"/>
      <c r="CL89" s="3"/>
      <c r="CM89" s="3"/>
      <c r="CN89" s="3"/>
      <c r="CO89" s="3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</row>
    <row r="90" spans="1:149" ht="7.5" customHeight="1">
      <c r="B90" s="172"/>
      <c r="C90" s="173"/>
      <c r="D90" s="174"/>
      <c r="E90" s="262"/>
      <c r="F90" s="263"/>
      <c r="G90" s="269"/>
      <c r="H90" s="262"/>
      <c r="I90" s="263"/>
      <c r="J90" s="269"/>
      <c r="K90" s="262"/>
      <c r="L90" s="263"/>
      <c r="M90" s="264"/>
      <c r="N90" s="249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1"/>
      <c r="AF90" s="213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240"/>
      <c r="BF90" s="241"/>
      <c r="BG90" s="241"/>
      <c r="BH90" s="241"/>
      <c r="BI90" s="241"/>
      <c r="BJ90" s="241"/>
      <c r="BK90" s="241"/>
      <c r="BL90" s="241"/>
      <c r="BM90" s="241"/>
      <c r="BN90" s="241"/>
      <c r="BO90" s="241"/>
      <c r="BP90" s="241"/>
      <c r="BQ90" s="241"/>
      <c r="BR90" s="241"/>
      <c r="BS90" s="241"/>
      <c r="BT90" s="242"/>
      <c r="BU90" s="185"/>
      <c r="BV90" s="186"/>
      <c r="BW90" s="186"/>
      <c r="BX90" s="186"/>
      <c r="BY90" s="187"/>
      <c r="BZ90" s="332"/>
      <c r="CA90" s="333"/>
      <c r="CC90" s="3"/>
      <c r="CD90" s="25">
        <f>IF(CD91=D29,1,0)</f>
        <v>0</v>
      </c>
      <c r="CE90" s="25">
        <f>IF(CD91=D32,1,0)</f>
        <v>0</v>
      </c>
      <c r="CF90" s="25">
        <f>IF(CD91=D35,1,0)</f>
        <v>0</v>
      </c>
      <c r="CG90" s="25">
        <f>IF(CD91=AP29,1,0)</f>
        <v>0</v>
      </c>
      <c r="CH90" s="25">
        <f>IF(CD91=AP32,1,0)</f>
        <v>0</v>
      </c>
      <c r="CI90" s="25">
        <f>IF(CD91=AP35,1,0)</f>
        <v>0</v>
      </c>
      <c r="CJ90" s="3"/>
      <c r="CK90" s="3"/>
      <c r="CL90" s="3"/>
      <c r="CM90" s="3"/>
      <c r="CN90" s="3"/>
      <c r="CO90" s="3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</row>
    <row r="91" spans="1:149" s="29" customFormat="1" ht="7.5" customHeight="1">
      <c r="A91" s="235" t="s">
        <v>55</v>
      </c>
      <c r="B91" s="163" t="s">
        <v>50</v>
      </c>
      <c r="C91" s="164"/>
      <c r="D91" s="165"/>
      <c r="E91" s="262"/>
      <c r="F91" s="263"/>
      <c r="G91" s="269"/>
      <c r="H91" s="262"/>
      <c r="I91" s="263"/>
      <c r="J91" s="269"/>
      <c r="K91" s="262"/>
      <c r="L91" s="263"/>
      <c r="M91" s="264"/>
      <c r="N91" s="253" t="str">
        <f>IF(B2=6,D7,IF(B2=5,"",IF(B2=4,"",IF(B2=3,"",""))))</f>
        <v/>
      </c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5"/>
      <c r="AF91" s="213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240"/>
      <c r="BF91" s="241"/>
      <c r="BG91" s="241"/>
      <c r="BH91" s="241"/>
      <c r="BI91" s="241"/>
      <c r="BJ91" s="241"/>
      <c r="BK91" s="241"/>
      <c r="BL91" s="241"/>
      <c r="BM91" s="241"/>
      <c r="BN91" s="241"/>
      <c r="BO91" s="241"/>
      <c r="BP91" s="241"/>
      <c r="BQ91" s="241"/>
      <c r="BR91" s="241"/>
      <c r="BS91" s="241"/>
      <c r="BT91" s="242"/>
      <c r="BU91" s="185"/>
      <c r="BV91" s="186"/>
      <c r="BW91" s="186"/>
      <c r="BX91" s="186"/>
      <c r="BY91" s="187"/>
      <c r="BZ91" s="332"/>
      <c r="CA91" s="333"/>
      <c r="CB91" s="14"/>
      <c r="CC91" s="3"/>
      <c r="CD91" s="26" t="str">
        <f>IF(BZ89=""," ",IF(LEFT(BZ89,1)="3",N91,N89))</f>
        <v xml:space="preserve"> </v>
      </c>
      <c r="CE91" s="27"/>
      <c r="CF91" s="27"/>
      <c r="CG91" s="27"/>
      <c r="CH91" s="28"/>
      <c r="CI91" s="28"/>
      <c r="CJ91" s="3"/>
      <c r="CK91" s="3"/>
      <c r="CL91" s="3"/>
      <c r="CM91" s="3"/>
      <c r="CN91" s="3"/>
      <c r="CO91" s="3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</row>
    <row r="92" spans="1:149" ht="7.5" customHeight="1">
      <c r="A92" s="236"/>
      <c r="B92" s="169"/>
      <c r="C92" s="170"/>
      <c r="D92" s="171"/>
      <c r="E92" s="265"/>
      <c r="F92" s="266"/>
      <c r="G92" s="270"/>
      <c r="H92" s="265"/>
      <c r="I92" s="266"/>
      <c r="J92" s="270"/>
      <c r="K92" s="265"/>
      <c r="L92" s="266"/>
      <c r="M92" s="267"/>
      <c r="N92" s="256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8"/>
      <c r="AF92" s="214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243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5"/>
      <c r="BU92" s="188"/>
      <c r="BV92" s="189"/>
      <c r="BW92" s="189"/>
      <c r="BX92" s="189"/>
      <c r="BY92" s="190"/>
      <c r="BZ92" s="332"/>
      <c r="CA92" s="333"/>
      <c r="CC92" s="3"/>
      <c r="CD92" s="28"/>
      <c r="CE92" s="28"/>
      <c r="CF92" s="28"/>
      <c r="CG92" s="28"/>
      <c r="CH92" s="28"/>
      <c r="CI92" s="28"/>
      <c r="CJ92" s="3"/>
      <c r="CK92" s="3"/>
      <c r="CL92" s="3"/>
      <c r="CM92" s="3"/>
      <c r="CN92" s="3"/>
      <c r="CO92" s="3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</row>
    <row r="93" spans="1:149" ht="7.5" customHeight="1">
      <c r="B93" s="172" t="s">
        <v>35</v>
      </c>
      <c r="C93" s="173"/>
      <c r="D93" s="174"/>
      <c r="E93" s="259"/>
      <c r="F93" s="260"/>
      <c r="G93" s="268"/>
      <c r="H93" s="259"/>
      <c r="I93" s="260"/>
      <c r="J93" s="268"/>
      <c r="K93" s="259"/>
      <c r="L93" s="260"/>
      <c r="M93" s="261"/>
      <c r="N93" s="249" t="str">
        <f>IF(B2=6,D5,IF(B2=5,"",IF(B2=4,"",IF(B2=3,"",""))))</f>
        <v/>
      </c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1"/>
      <c r="AF93" s="212" t="s">
        <v>2</v>
      </c>
      <c r="AG93" s="194"/>
      <c r="AH93" s="194"/>
      <c r="AI93" s="194"/>
      <c r="AJ93" s="194"/>
      <c r="AK93" s="194" t="s">
        <v>2</v>
      </c>
      <c r="AL93" s="194"/>
      <c r="AM93" s="194"/>
      <c r="AN93" s="194"/>
      <c r="AO93" s="194"/>
      <c r="AP93" s="194" t="s">
        <v>2</v>
      </c>
      <c r="AQ93" s="194"/>
      <c r="AR93" s="194"/>
      <c r="AS93" s="194"/>
      <c r="AT93" s="194"/>
      <c r="AU93" s="194" t="s">
        <v>2</v>
      </c>
      <c r="AV93" s="194"/>
      <c r="AW93" s="194"/>
      <c r="AX93" s="194"/>
      <c r="AY93" s="194"/>
      <c r="AZ93" s="194" t="s">
        <v>2</v>
      </c>
      <c r="BA93" s="194"/>
      <c r="BB93" s="194"/>
      <c r="BC93" s="194"/>
      <c r="BD93" s="194"/>
      <c r="BE93" s="237" t="str">
        <f>IF(BZ93=""," ",IF(LEFT(BZ93,1)="3",N93,N95))</f>
        <v xml:space="preserve"> </v>
      </c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9"/>
      <c r="BU93" s="182" t="str">
        <f>IF(BZ93="","",VLOOKUP(BZ93,result,2,FALSE))</f>
        <v/>
      </c>
      <c r="BV93" s="183"/>
      <c r="BW93" s="183"/>
      <c r="BX93" s="183"/>
      <c r="BY93" s="184"/>
      <c r="BZ93" s="332"/>
      <c r="CA93" s="333"/>
      <c r="CC93" s="3"/>
      <c r="CD93" s="22">
        <f>IF(BE93=D29,1,0)</f>
        <v>0</v>
      </c>
      <c r="CE93" s="22">
        <f>IF(BE93=D32,1,0)</f>
        <v>0</v>
      </c>
      <c r="CF93" s="22">
        <f>IF(BE93=D35,1,0)</f>
        <v>0</v>
      </c>
      <c r="CG93" s="22">
        <f>IF(BE93=AP29,1,0)</f>
        <v>0</v>
      </c>
      <c r="CH93" s="22">
        <f>IF(BE93=AP32,1,0)</f>
        <v>0</v>
      </c>
      <c r="CI93" s="22">
        <f>IF(BE93=AP35,1,0)</f>
        <v>0</v>
      </c>
      <c r="CJ93" s="3"/>
      <c r="CK93" s="3"/>
      <c r="CL93" s="3"/>
      <c r="CM93" s="3"/>
      <c r="CN93" s="3"/>
      <c r="CO93" s="3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</row>
    <row r="94" spans="1:149" ht="7.5" customHeight="1">
      <c r="B94" s="172"/>
      <c r="C94" s="173"/>
      <c r="D94" s="174"/>
      <c r="E94" s="262"/>
      <c r="F94" s="263"/>
      <c r="G94" s="269"/>
      <c r="H94" s="262"/>
      <c r="I94" s="263"/>
      <c r="J94" s="269"/>
      <c r="K94" s="262"/>
      <c r="L94" s="263"/>
      <c r="M94" s="264"/>
      <c r="N94" s="249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1"/>
      <c r="AF94" s="213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240"/>
      <c r="BF94" s="241"/>
      <c r="BG94" s="241"/>
      <c r="BH94" s="241"/>
      <c r="BI94" s="241"/>
      <c r="BJ94" s="241"/>
      <c r="BK94" s="241"/>
      <c r="BL94" s="241"/>
      <c r="BM94" s="241"/>
      <c r="BN94" s="241"/>
      <c r="BO94" s="241"/>
      <c r="BP94" s="241"/>
      <c r="BQ94" s="241"/>
      <c r="BR94" s="241"/>
      <c r="BS94" s="241"/>
      <c r="BT94" s="242"/>
      <c r="BU94" s="185"/>
      <c r="BV94" s="186"/>
      <c r="BW94" s="186"/>
      <c r="BX94" s="186"/>
      <c r="BY94" s="187"/>
      <c r="BZ94" s="332"/>
      <c r="CA94" s="333"/>
      <c r="CC94" s="3"/>
      <c r="CD94" s="25">
        <f>IF(CD95=D29,1,0)</f>
        <v>0</v>
      </c>
      <c r="CE94" s="25">
        <f>IF(CD95=D32,1,0)</f>
        <v>0</v>
      </c>
      <c r="CF94" s="25">
        <f>IF(CD95=D35,1,0)</f>
        <v>0</v>
      </c>
      <c r="CG94" s="25">
        <f>IF(CD95=AP29,1,0)</f>
        <v>0</v>
      </c>
      <c r="CH94" s="25">
        <f>IF(CD95=AP32,1,0)</f>
        <v>0</v>
      </c>
      <c r="CI94" s="25">
        <f>IF(CD95=AP35,1,0)</f>
        <v>0</v>
      </c>
      <c r="CJ94" s="3"/>
      <c r="CK94" s="3"/>
      <c r="CL94" s="3"/>
      <c r="CM94" s="3"/>
      <c r="CN94" s="3"/>
      <c r="CO94" s="3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</row>
    <row r="95" spans="1:149" ht="7.5" customHeight="1">
      <c r="A95" s="235" t="s">
        <v>55</v>
      </c>
      <c r="B95" s="163" t="s">
        <v>49</v>
      </c>
      <c r="C95" s="164"/>
      <c r="D95" s="165"/>
      <c r="E95" s="262"/>
      <c r="F95" s="263"/>
      <c r="G95" s="269"/>
      <c r="H95" s="262"/>
      <c r="I95" s="263"/>
      <c r="J95" s="269"/>
      <c r="K95" s="262"/>
      <c r="L95" s="263"/>
      <c r="M95" s="264"/>
      <c r="N95" s="253" t="str">
        <f>IF(B2=6,D8,IF(B2=5,"",IF(B2=4,"",IF(B2=3,"",""))))</f>
        <v/>
      </c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5"/>
      <c r="AF95" s="213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240"/>
      <c r="BF95" s="241"/>
      <c r="BG95" s="241"/>
      <c r="BH95" s="241"/>
      <c r="BI95" s="241"/>
      <c r="BJ95" s="241"/>
      <c r="BK95" s="241"/>
      <c r="BL95" s="241"/>
      <c r="BM95" s="241"/>
      <c r="BN95" s="241"/>
      <c r="BO95" s="241"/>
      <c r="BP95" s="241"/>
      <c r="BQ95" s="241"/>
      <c r="BR95" s="241"/>
      <c r="BS95" s="241"/>
      <c r="BT95" s="242"/>
      <c r="BU95" s="185"/>
      <c r="BV95" s="186"/>
      <c r="BW95" s="186"/>
      <c r="BX95" s="186"/>
      <c r="BY95" s="187"/>
      <c r="BZ95" s="332"/>
      <c r="CA95" s="333"/>
      <c r="CC95" s="3"/>
      <c r="CD95" s="26" t="str">
        <f>IF(BZ93=""," ",IF(LEFT(BZ93,1)="3",N95,N93))</f>
        <v xml:space="preserve"> </v>
      </c>
      <c r="CE95" s="27"/>
      <c r="CF95" s="27"/>
      <c r="CG95" s="27"/>
      <c r="CH95" s="28"/>
      <c r="CI95" s="28"/>
      <c r="CJ95" s="3"/>
      <c r="CK95" s="3"/>
      <c r="CL95" s="3"/>
      <c r="CM95" s="3"/>
      <c r="CN95" s="3"/>
      <c r="CO95" s="3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</row>
    <row r="96" spans="1:149" ht="7.5" customHeight="1">
      <c r="A96" s="236"/>
      <c r="B96" s="169"/>
      <c r="C96" s="170"/>
      <c r="D96" s="171"/>
      <c r="E96" s="265"/>
      <c r="F96" s="266"/>
      <c r="G96" s="270"/>
      <c r="H96" s="265"/>
      <c r="I96" s="266"/>
      <c r="J96" s="270"/>
      <c r="K96" s="265"/>
      <c r="L96" s="266"/>
      <c r="M96" s="267"/>
      <c r="N96" s="256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8"/>
      <c r="AF96" s="214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243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  <c r="BS96" s="244"/>
      <c r="BT96" s="245"/>
      <c r="BU96" s="188"/>
      <c r="BV96" s="189"/>
      <c r="BW96" s="189"/>
      <c r="BX96" s="189"/>
      <c r="BY96" s="190"/>
      <c r="BZ96" s="332"/>
      <c r="CA96" s="333"/>
      <c r="CC96" s="3"/>
      <c r="CD96" s="28"/>
      <c r="CE96" s="28"/>
      <c r="CF96" s="28"/>
      <c r="CG96" s="28"/>
      <c r="CH96" s="28"/>
      <c r="CI96" s="28"/>
      <c r="CJ96" s="3"/>
      <c r="CK96" s="3"/>
      <c r="CL96" s="3"/>
      <c r="CM96" s="3"/>
      <c r="CN96" s="3"/>
      <c r="CO96" s="3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</row>
    <row r="97" spans="1:149" ht="7.5" customHeight="1">
      <c r="B97" s="172" t="s">
        <v>26</v>
      </c>
      <c r="C97" s="173"/>
      <c r="D97" s="174"/>
      <c r="E97" s="259"/>
      <c r="F97" s="260"/>
      <c r="G97" s="268"/>
      <c r="H97" s="259"/>
      <c r="I97" s="260"/>
      <c r="J97" s="268"/>
      <c r="K97" s="259"/>
      <c r="L97" s="260"/>
      <c r="M97" s="261"/>
      <c r="N97" s="249" t="str">
        <f>IF(B2=6,D6,IF(B2=5,"",IF(B2=4,"",IF(B2=3,"",""))))</f>
        <v/>
      </c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1"/>
      <c r="AF97" s="212" t="s">
        <v>2</v>
      </c>
      <c r="AG97" s="194"/>
      <c r="AH97" s="194"/>
      <c r="AI97" s="194"/>
      <c r="AJ97" s="194"/>
      <c r="AK97" s="194" t="s">
        <v>2</v>
      </c>
      <c r="AL97" s="194"/>
      <c r="AM97" s="194"/>
      <c r="AN97" s="194"/>
      <c r="AO97" s="194"/>
      <c r="AP97" s="194" t="s">
        <v>2</v>
      </c>
      <c r="AQ97" s="194"/>
      <c r="AR97" s="194"/>
      <c r="AS97" s="194"/>
      <c r="AT97" s="194"/>
      <c r="AU97" s="194" t="s">
        <v>2</v>
      </c>
      <c r="AV97" s="194"/>
      <c r="AW97" s="194"/>
      <c r="AX97" s="194"/>
      <c r="AY97" s="194"/>
      <c r="AZ97" s="194" t="s">
        <v>2</v>
      </c>
      <c r="BA97" s="194"/>
      <c r="BB97" s="194"/>
      <c r="BC97" s="194"/>
      <c r="BD97" s="194"/>
      <c r="BE97" s="237" t="str">
        <f>IF(BZ97=""," ",IF(LEFT(BZ97,1)="3",N97,N99))</f>
        <v xml:space="preserve"> </v>
      </c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38"/>
      <c r="BR97" s="238"/>
      <c r="BS97" s="238"/>
      <c r="BT97" s="239"/>
      <c r="BU97" s="182" t="str">
        <f>IF(BZ97="","",VLOOKUP(BZ97,result,2,FALSE))</f>
        <v/>
      </c>
      <c r="BV97" s="183"/>
      <c r="BW97" s="183"/>
      <c r="BX97" s="183"/>
      <c r="BY97" s="184"/>
      <c r="BZ97" s="332"/>
      <c r="CA97" s="333"/>
      <c r="CC97" s="3"/>
      <c r="CD97" s="22">
        <f>IF(BE97=D29,1,0)</f>
        <v>0</v>
      </c>
      <c r="CE97" s="22">
        <f>IF(BE97=D32,1,0)</f>
        <v>0</v>
      </c>
      <c r="CF97" s="22">
        <f>IF(BE97=D35,1,0)</f>
        <v>0</v>
      </c>
      <c r="CG97" s="22">
        <f>IF(BE97=AP29,1,0)</f>
        <v>0</v>
      </c>
      <c r="CH97" s="22">
        <f>IF(BE97=AP32,1,0)</f>
        <v>0</v>
      </c>
      <c r="CI97" s="22">
        <f>IF(BE97=AP35,1,0)</f>
        <v>0</v>
      </c>
      <c r="CJ97" s="3"/>
      <c r="CK97" s="3"/>
      <c r="CL97" s="3"/>
      <c r="CM97" s="3"/>
      <c r="CN97" s="3"/>
      <c r="CO97" s="3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</row>
    <row r="98" spans="1:149" ht="7.5" customHeight="1">
      <c r="B98" s="172"/>
      <c r="C98" s="173"/>
      <c r="D98" s="174"/>
      <c r="E98" s="262"/>
      <c r="F98" s="263"/>
      <c r="G98" s="269"/>
      <c r="H98" s="262"/>
      <c r="I98" s="263"/>
      <c r="J98" s="269"/>
      <c r="K98" s="262"/>
      <c r="L98" s="263"/>
      <c r="M98" s="264"/>
      <c r="N98" s="249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1"/>
      <c r="AF98" s="213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240"/>
      <c r="BF98" s="241"/>
      <c r="BG98" s="241"/>
      <c r="BH98" s="241"/>
      <c r="BI98" s="241"/>
      <c r="BJ98" s="241"/>
      <c r="BK98" s="241"/>
      <c r="BL98" s="241"/>
      <c r="BM98" s="241"/>
      <c r="BN98" s="241"/>
      <c r="BO98" s="241"/>
      <c r="BP98" s="241"/>
      <c r="BQ98" s="241"/>
      <c r="BR98" s="241"/>
      <c r="BS98" s="241"/>
      <c r="BT98" s="242"/>
      <c r="BU98" s="185"/>
      <c r="BV98" s="186"/>
      <c r="BW98" s="186"/>
      <c r="BX98" s="186"/>
      <c r="BY98" s="187"/>
      <c r="BZ98" s="332"/>
      <c r="CA98" s="333"/>
      <c r="CC98" s="3"/>
      <c r="CD98" s="25">
        <f>IF(CD99=D29,1,0)</f>
        <v>0</v>
      </c>
      <c r="CE98" s="25">
        <f>IF(CD99=D32,1,0)</f>
        <v>0</v>
      </c>
      <c r="CF98" s="25">
        <f>IF(CD99=D35,1,0)</f>
        <v>0</v>
      </c>
      <c r="CG98" s="25">
        <f>IF(CD99=AP29,1,0)</f>
        <v>0</v>
      </c>
      <c r="CH98" s="25">
        <f>IF(CD99=AP32,1,0)</f>
        <v>0</v>
      </c>
      <c r="CI98" s="25">
        <f>IF(CD99=AP35,1,0)</f>
        <v>0</v>
      </c>
      <c r="CJ98" s="3"/>
      <c r="CK98" s="3"/>
      <c r="CL98" s="3"/>
      <c r="CM98" s="3"/>
      <c r="CN98" s="3"/>
      <c r="CO98" s="3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</row>
    <row r="99" spans="1:149" ht="7.5" customHeight="1">
      <c r="A99" s="235" t="s">
        <v>55</v>
      </c>
      <c r="B99" s="163" t="s">
        <v>52</v>
      </c>
      <c r="C99" s="164"/>
      <c r="D99" s="165"/>
      <c r="E99" s="262"/>
      <c r="F99" s="263"/>
      <c r="G99" s="269"/>
      <c r="H99" s="262"/>
      <c r="I99" s="263"/>
      <c r="J99" s="269"/>
      <c r="K99" s="262"/>
      <c r="L99" s="263"/>
      <c r="M99" s="264"/>
      <c r="N99" s="253" t="str">
        <f>IF(B2=6,D7,IF(B2=5,"",IF(B2=4,"",IF(B2=3,"",""))))</f>
        <v/>
      </c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5"/>
      <c r="AF99" s="213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240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41"/>
      <c r="BT99" s="242"/>
      <c r="BU99" s="185"/>
      <c r="BV99" s="186"/>
      <c r="BW99" s="186"/>
      <c r="BX99" s="186"/>
      <c r="BY99" s="187"/>
      <c r="BZ99" s="332"/>
      <c r="CA99" s="333"/>
      <c r="CC99" s="3"/>
      <c r="CD99" s="26" t="str">
        <f>IF(BZ97=""," ",IF(LEFT(BZ97,1)="3",N99,N97))</f>
        <v xml:space="preserve"> </v>
      </c>
      <c r="CE99" s="27"/>
      <c r="CF99" s="27"/>
      <c r="CG99" s="27"/>
      <c r="CH99" s="28"/>
      <c r="CI99" s="28"/>
      <c r="CJ99" s="3"/>
      <c r="CK99" s="3"/>
      <c r="CL99" s="3"/>
      <c r="CM99" s="3"/>
      <c r="CN99" s="3"/>
      <c r="CO99" s="3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</row>
    <row r="100" spans="1:149" ht="7.5" customHeight="1">
      <c r="A100" s="236"/>
      <c r="B100" s="169"/>
      <c r="C100" s="170"/>
      <c r="D100" s="171"/>
      <c r="E100" s="265"/>
      <c r="F100" s="266"/>
      <c r="G100" s="270"/>
      <c r="H100" s="265"/>
      <c r="I100" s="266"/>
      <c r="J100" s="270"/>
      <c r="K100" s="265"/>
      <c r="L100" s="266"/>
      <c r="M100" s="267"/>
      <c r="N100" s="256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8"/>
      <c r="AF100" s="213"/>
      <c r="AG100" s="195"/>
      <c r="AH100" s="195"/>
      <c r="AI100" s="195"/>
      <c r="AJ100" s="195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243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5"/>
      <c r="BU100" s="188"/>
      <c r="BV100" s="189"/>
      <c r="BW100" s="189"/>
      <c r="BX100" s="189"/>
      <c r="BY100" s="190"/>
      <c r="BZ100" s="332"/>
      <c r="CA100" s="333"/>
      <c r="CC100" s="3"/>
      <c r="CD100" s="28"/>
      <c r="CE100" s="28"/>
      <c r="CF100" s="28"/>
      <c r="CG100" s="28"/>
      <c r="CH100" s="28"/>
      <c r="CI100" s="28"/>
      <c r="CJ100" s="3"/>
      <c r="CK100" s="3"/>
      <c r="CL100" s="3"/>
      <c r="CM100" s="3"/>
      <c r="CN100" s="3"/>
      <c r="CO100" s="3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</row>
    <row r="101" spans="1:149" ht="7.5" customHeight="1">
      <c r="B101" s="172" t="s">
        <v>28</v>
      </c>
      <c r="C101" s="173"/>
      <c r="D101" s="174"/>
      <c r="E101" s="259"/>
      <c r="F101" s="260"/>
      <c r="G101" s="268"/>
      <c r="H101" s="259"/>
      <c r="I101" s="260"/>
      <c r="J101" s="268"/>
      <c r="K101" s="259"/>
      <c r="L101" s="260"/>
      <c r="M101" s="261"/>
      <c r="N101" s="249" t="str">
        <f>IF(B2=6,D3,IF(B2=5,"",IF(B2=4,"",IF(B2=3,"",""))))</f>
        <v/>
      </c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1"/>
      <c r="AF101" s="212" t="s">
        <v>2</v>
      </c>
      <c r="AG101" s="194"/>
      <c r="AH101" s="194"/>
      <c r="AI101" s="194"/>
      <c r="AJ101" s="194"/>
      <c r="AK101" s="195" t="s">
        <v>2</v>
      </c>
      <c r="AL101" s="195"/>
      <c r="AM101" s="195"/>
      <c r="AN101" s="195"/>
      <c r="AO101" s="195"/>
      <c r="AP101" s="195" t="s">
        <v>2</v>
      </c>
      <c r="AQ101" s="195"/>
      <c r="AR101" s="195"/>
      <c r="AS101" s="195"/>
      <c r="AT101" s="195"/>
      <c r="AU101" s="195" t="s">
        <v>2</v>
      </c>
      <c r="AV101" s="195"/>
      <c r="AW101" s="195"/>
      <c r="AX101" s="195"/>
      <c r="AY101" s="195"/>
      <c r="AZ101" s="195" t="s">
        <v>2</v>
      </c>
      <c r="BA101" s="195"/>
      <c r="BB101" s="195"/>
      <c r="BC101" s="195"/>
      <c r="BD101" s="195"/>
      <c r="BE101" s="240" t="str">
        <f>IF(BZ101=""," ",IF(LEFT(BZ101,1)="3",N101,N103))</f>
        <v xml:space="preserve"> </v>
      </c>
      <c r="BF101" s="241"/>
      <c r="BG101" s="241"/>
      <c r="BH101" s="241"/>
      <c r="BI101" s="241"/>
      <c r="BJ101" s="241"/>
      <c r="BK101" s="241"/>
      <c r="BL101" s="241"/>
      <c r="BM101" s="241"/>
      <c r="BN101" s="241"/>
      <c r="BO101" s="241"/>
      <c r="BP101" s="241"/>
      <c r="BQ101" s="241"/>
      <c r="BR101" s="241"/>
      <c r="BS101" s="241"/>
      <c r="BT101" s="242"/>
      <c r="BU101" s="185" t="str">
        <f>IF(BZ101="","",VLOOKUP(BZ101,result,2,FALSE))</f>
        <v/>
      </c>
      <c r="BV101" s="186"/>
      <c r="BW101" s="186"/>
      <c r="BX101" s="186"/>
      <c r="BY101" s="187"/>
      <c r="BZ101" s="332"/>
      <c r="CA101" s="333"/>
      <c r="CC101" s="3"/>
      <c r="CD101" s="22">
        <f>IF(BE101=D29,1,0)</f>
        <v>0</v>
      </c>
      <c r="CE101" s="22">
        <f>IF(BE101=D32,1,0)</f>
        <v>0</v>
      </c>
      <c r="CF101" s="22">
        <f>IF(BE101=D35,1,0)</f>
        <v>0</v>
      </c>
      <c r="CG101" s="22">
        <f>IF(BE101=AP29,1,0)</f>
        <v>0</v>
      </c>
      <c r="CH101" s="22">
        <f>IF(BE101=AP32,1,0)</f>
        <v>0</v>
      </c>
      <c r="CI101" s="22">
        <f>IF(BE101=AP35,1,0)</f>
        <v>0</v>
      </c>
      <c r="CJ101" s="3"/>
      <c r="CK101" s="3"/>
      <c r="CL101" s="3"/>
      <c r="CM101" s="3"/>
      <c r="CN101" s="3"/>
      <c r="CO101" s="3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</row>
    <row r="102" spans="1:149" ht="7.5" customHeight="1">
      <c r="B102" s="172"/>
      <c r="C102" s="173"/>
      <c r="D102" s="174"/>
      <c r="E102" s="262"/>
      <c r="F102" s="263"/>
      <c r="G102" s="269"/>
      <c r="H102" s="262"/>
      <c r="I102" s="263"/>
      <c r="J102" s="269"/>
      <c r="K102" s="262"/>
      <c r="L102" s="263"/>
      <c r="M102" s="264"/>
      <c r="N102" s="249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1"/>
      <c r="AF102" s="213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240"/>
      <c r="BF102" s="241"/>
      <c r="BG102" s="241"/>
      <c r="BH102" s="241"/>
      <c r="BI102" s="241"/>
      <c r="BJ102" s="241"/>
      <c r="BK102" s="241"/>
      <c r="BL102" s="241"/>
      <c r="BM102" s="241"/>
      <c r="BN102" s="241"/>
      <c r="BO102" s="241"/>
      <c r="BP102" s="241"/>
      <c r="BQ102" s="241"/>
      <c r="BR102" s="241"/>
      <c r="BS102" s="241"/>
      <c r="BT102" s="242"/>
      <c r="BU102" s="185"/>
      <c r="BV102" s="186"/>
      <c r="BW102" s="186"/>
      <c r="BX102" s="186"/>
      <c r="BY102" s="187"/>
      <c r="BZ102" s="332"/>
      <c r="CA102" s="333"/>
      <c r="CC102" s="3"/>
      <c r="CD102" s="25">
        <f>IF(CD103=D29,1,0)</f>
        <v>0</v>
      </c>
      <c r="CE102" s="25">
        <f>IF(CD103=D32,1,0)</f>
        <v>0</v>
      </c>
      <c r="CF102" s="25">
        <f>IF(CD103=D35,1,0)</f>
        <v>0</v>
      </c>
      <c r="CG102" s="25">
        <f>IF(CD103=AP29,1,0)</f>
        <v>0</v>
      </c>
      <c r="CH102" s="25">
        <f>IF(CD103=AP32,1,0)</f>
        <v>0</v>
      </c>
      <c r="CI102" s="25">
        <f>IF(CD103=AP35,1,0)</f>
        <v>0</v>
      </c>
      <c r="CJ102" s="3"/>
      <c r="CK102" s="3"/>
      <c r="CL102" s="3"/>
      <c r="CM102" s="3"/>
      <c r="CN102" s="3"/>
      <c r="CO102" s="3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</row>
    <row r="103" spans="1:149" ht="7.5" customHeight="1">
      <c r="A103" s="235" t="s">
        <v>55</v>
      </c>
      <c r="B103" s="163" t="s">
        <v>47</v>
      </c>
      <c r="C103" s="164"/>
      <c r="D103" s="165"/>
      <c r="E103" s="262"/>
      <c r="F103" s="263"/>
      <c r="G103" s="269"/>
      <c r="H103" s="262"/>
      <c r="I103" s="263"/>
      <c r="J103" s="269"/>
      <c r="K103" s="262"/>
      <c r="L103" s="263"/>
      <c r="M103" s="264"/>
      <c r="N103" s="253" t="str">
        <f>IF(B2=6,D4,IF(B2=5,"",IF(B2=4,"",IF(B2=3,"",""))))</f>
        <v/>
      </c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  <c r="AA103" s="350"/>
      <c r="AB103" s="350"/>
      <c r="AC103" s="350"/>
      <c r="AD103" s="350"/>
      <c r="AE103" s="351"/>
      <c r="AF103" s="213"/>
      <c r="AG103" s="195"/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240"/>
      <c r="BF103" s="241"/>
      <c r="BG103" s="241"/>
      <c r="BH103" s="241"/>
      <c r="BI103" s="241"/>
      <c r="BJ103" s="241"/>
      <c r="BK103" s="241"/>
      <c r="BL103" s="241"/>
      <c r="BM103" s="241"/>
      <c r="BN103" s="241"/>
      <c r="BO103" s="241"/>
      <c r="BP103" s="241"/>
      <c r="BQ103" s="241"/>
      <c r="BR103" s="241"/>
      <c r="BS103" s="241"/>
      <c r="BT103" s="242"/>
      <c r="BU103" s="185"/>
      <c r="BV103" s="186"/>
      <c r="BW103" s="186"/>
      <c r="BX103" s="186"/>
      <c r="BY103" s="187"/>
      <c r="BZ103" s="332"/>
      <c r="CA103" s="333"/>
      <c r="CC103" s="3"/>
      <c r="CD103" s="26" t="str">
        <f>IF(BZ101=""," ",IF(LEFT(BZ101,1)="3",N103,N101))</f>
        <v xml:space="preserve"> </v>
      </c>
      <c r="CE103" s="27"/>
      <c r="CF103" s="27"/>
      <c r="CG103" s="27"/>
      <c r="CH103" s="28"/>
      <c r="CI103" s="28"/>
      <c r="CJ103" s="3"/>
      <c r="CK103" s="3"/>
      <c r="CL103" s="3"/>
      <c r="CM103" s="3"/>
      <c r="CN103" s="3"/>
      <c r="CO103" s="3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</row>
    <row r="104" spans="1:149" ht="7.5" customHeight="1">
      <c r="A104" s="236"/>
      <c r="B104" s="166"/>
      <c r="C104" s="167"/>
      <c r="D104" s="168"/>
      <c r="E104" s="361"/>
      <c r="F104" s="362"/>
      <c r="G104" s="363"/>
      <c r="H104" s="361"/>
      <c r="I104" s="362"/>
      <c r="J104" s="363"/>
      <c r="K104" s="361"/>
      <c r="L104" s="362"/>
      <c r="M104" s="376"/>
      <c r="N104" s="352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353"/>
      <c r="Z104" s="353"/>
      <c r="AA104" s="353"/>
      <c r="AB104" s="353"/>
      <c r="AC104" s="353"/>
      <c r="AD104" s="353"/>
      <c r="AE104" s="354"/>
      <c r="AF104" s="360"/>
      <c r="AG104" s="349"/>
      <c r="AH104" s="349"/>
      <c r="AI104" s="349"/>
      <c r="AJ104" s="349"/>
      <c r="AK104" s="349"/>
      <c r="AL104" s="349"/>
      <c r="AM104" s="349"/>
      <c r="AN104" s="349"/>
      <c r="AO104" s="349"/>
      <c r="AP104" s="349"/>
      <c r="AQ104" s="349"/>
      <c r="AR104" s="349"/>
      <c r="AS104" s="349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277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9"/>
      <c r="BU104" s="274"/>
      <c r="BV104" s="275"/>
      <c r="BW104" s="275"/>
      <c r="BX104" s="275"/>
      <c r="BY104" s="276"/>
      <c r="BZ104" s="332"/>
      <c r="CA104" s="333"/>
      <c r="CC104" s="3"/>
      <c r="CD104" s="28"/>
      <c r="CE104" s="28"/>
      <c r="CF104" s="28"/>
      <c r="CG104" s="28"/>
      <c r="CH104" s="28"/>
      <c r="CI104" s="28"/>
      <c r="CJ104" s="3"/>
      <c r="CK104" s="3"/>
      <c r="CL104" s="3"/>
      <c r="CM104" s="3"/>
      <c r="CN104" s="3"/>
      <c r="CO104" s="3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</row>
    <row r="105" spans="1:149" ht="6.7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"/>
      <c r="CD105" s="377">
        <f t="shared" ref="CD105:CI105" si="0">CD45+CD49+CD53+CD57+CD61+CD65+CD69+CD73+CD77+CD81+CD85+CD89+CD93+CD97+CD101</f>
        <v>0</v>
      </c>
      <c r="CE105" s="377">
        <f t="shared" si="0"/>
        <v>0</v>
      </c>
      <c r="CF105" s="377">
        <f t="shared" si="0"/>
        <v>0</v>
      </c>
      <c r="CG105" s="377">
        <f t="shared" si="0"/>
        <v>0</v>
      </c>
      <c r="CH105" s="377">
        <f t="shared" si="0"/>
        <v>0</v>
      </c>
      <c r="CI105" s="377">
        <f t="shared" si="0"/>
        <v>0</v>
      </c>
      <c r="CJ105" s="3"/>
      <c r="CK105" s="3"/>
      <c r="CL105" s="3"/>
      <c r="CM105" s="3"/>
      <c r="CN105" s="3"/>
      <c r="CO105" s="3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</row>
    <row r="106" spans="1:149" ht="6.7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"/>
      <c r="CD106" s="377"/>
      <c r="CE106" s="377"/>
      <c r="CF106" s="377"/>
      <c r="CG106" s="377"/>
      <c r="CH106" s="377"/>
      <c r="CI106" s="377"/>
      <c r="CJ106" s="3"/>
      <c r="CK106" s="3"/>
      <c r="CL106" s="3"/>
      <c r="CM106" s="3"/>
      <c r="CN106" s="3"/>
      <c r="CO106" s="3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</row>
    <row r="107" spans="1:149" ht="13.5" customHeight="1">
      <c r="B107" s="31"/>
      <c r="C107" s="31"/>
      <c r="D107" s="31"/>
      <c r="E107" s="31"/>
      <c r="F107" s="31"/>
      <c r="G107" s="32" t="s">
        <v>46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4"/>
      <c r="AG107" s="31"/>
      <c r="AH107" s="206" t="s">
        <v>36</v>
      </c>
      <c r="AI107" s="207"/>
      <c r="AJ107" s="208"/>
      <c r="AK107" s="206" t="s">
        <v>37</v>
      </c>
      <c r="AL107" s="207"/>
      <c r="AM107" s="208"/>
      <c r="AN107" s="206" t="s">
        <v>38</v>
      </c>
      <c r="AO107" s="207"/>
      <c r="AP107" s="208"/>
      <c r="AQ107" s="367" t="s">
        <v>82</v>
      </c>
      <c r="AR107" s="368"/>
      <c r="AS107" s="369"/>
      <c r="AT107" s="206" t="s">
        <v>39</v>
      </c>
      <c r="AU107" s="207"/>
      <c r="AV107" s="208"/>
      <c r="AW107" s="370" t="s">
        <v>40</v>
      </c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2"/>
      <c r="BZ107" s="30"/>
      <c r="CA107" s="30"/>
      <c r="CB107" s="30"/>
      <c r="CC107" s="3"/>
      <c r="CD107" s="377">
        <f t="shared" ref="CD107:CI107" si="1">CD46+CD50+CD54+CD58+CD62+CD66+CD70+CD74+CD78+CD82+CD86+CD90+CD94+CD98+CD102</f>
        <v>0</v>
      </c>
      <c r="CE107" s="377">
        <f t="shared" si="1"/>
        <v>0</v>
      </c>
      <c r="CF107" s="377">
        <f t="shared" si="1"/>
        <v>0</v>
      </c>
      <c r="CG107" s="377">
        <f t="shared" si="1"/>
        <v>0</v>
      </c>
      <c r="CH107" s="377">
        <f t="shared" si="1"/>
        <v>0</v>
      </c>
      <c r="CI107" s="377">
        <f t="shared" si="1"/>
        <v>0</v>
      </c>
      <c r="CJ107" s="3"/>
      <c r="CK107" s="3"/>
      <c r="CL107" s="3"/>
      <c r="CM107" s="3"/>
      <c r="CN107" s="3"/>
      <c r="CO107" s="3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</row>
    <row r="108" spans="1:149" ht="13.5" customHeight="1">
      <c r="B108" s="31"/>
      <c r="C108" s="31"/>
      <c r="D108" s="31"/>
      <c r="E108" s="31"/>
      <c r="F108" s="31"/>
      <c r="G108" s="357" t="str">
        <f t="shared" ref="G108:G113" si="2">IF(AH108&lt;&gt;"",RANK(AT108,$AT$108:$AT$113),"")</f>
        <v/>
      </c>
      <c r="H108" s="358"/>
      <c r="I108" s="358"/>
      <c r="J108" s="359"/>
      <c r="K108" s="35" t="str">
        <f>IF(D29&lt;&gt;"",D29&amp;"   ("&amp;V29&amp;")","")</f>
        <v>Antonio Rojo   (CTT Borges)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7"/>
      <c r="AG108" s="38"/>
      <c r="AH108" s="160" t="str">
        <f t="shared" ref="AH108:AH113" si="3">IF(SUM(AK108:AP109)=0,"",SUM(AK108:AN108))</f>
        <v/>
      </c>
      <c r="AI108" s="161"/>
      <c r="AJ108" s="162"/>
      <c r="AK108" s="160" t="str">
        <f>IF(CD105+CD107=0,"",CD105)</f>
        <v/>
      </c>
      <c r="AL108" s="161"/>
      <c r="AM108" s="162"/>
      <c r="AN108" s="160" t="str">
        <f>IF(CD105+CD107=0,"",CD107)</f>
        <v/>
      </c>
      <c r="AO108" s="161"/>
      <c r="AP108" s="162"/>
      <c r="AQ108" s="306"/>
      <c r="AR108" s="307"/>
      <c r="AS108" s="308"/>
      <c r="AT108" s="160" t="str">
        <f t="shared" ref="AT108:AT113" si="4">IF(AH108&lt;&gt;"",AK108*2+AN108-AQ108,"")</f>
        <v/>
      </c>
      <c r="AU108" s="161"/>
      <c r="AV108" s="162"/>
      <c r="AW108" s="381"/>
      <c r="AX108" s="382"/>
      <c r="AY108" s="382"/>
      <c r="AZ108" s="382"/>
      <c r="BA108" s="382"/>
      <c r="BB108" s="382"/>
      <c r="BC108" s="382"/>
      <c r="BD108" s="382"/>
      <c r="BE108" s="382"/>
      <c r="BF108" s="382"/>
      <c r="BG108" s="382"/>
      <c r="BH108" s="382"/>
      <c r="BI108" s="382"/>
      <c r="BJ108" s="382"/>
      <c r="BK108" s="382"/>
      <c r="BL108" s="382"/>
      <c r="BM108" s="382"/>
      <c r="BN108" s="382"/>
      <c r="BO108" s="382"/>
      <c r="BP108" s="382"/>
      <c r="BQ108" s="382"/>
      <c r="BR108" s="382"/>
      <c r="BS108" s="382"/>
      <c r="BT108" s="382"/>
      <c r="BU108" s="382"/>
      <c r="BV108" s="382"/>
      <c r="BW108" s="382"/>
      <c r="BX108" s="382"/>
      <c r="BY108" s="383"/>
      <c r="BZ108" s="30"/>
      <c r="CA108" s="30"/>
      <c r="CB108" s="30"/>
      <c r="CC108" s="3"/>
      <c r="CD108" s="377"/>
      <c r="CE108" s="377"/>
      <c r="CF108" s="377"/>
      <c r="CG108" s="377"/>
      <c r="CH108" s="377"/>
      <c r="CI108" s="377"/>
      <c r="CJ108" s="3"/>
      <c r="CK108" s="3"/>
      <c r="CL108" s="3"/>
      <c r="CM108" s="3"/>
      <c r="CN108" s="3"/>
      <c r="CO108" s="3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</row>
    <row r="109" spans="1:149" ht="13.5" customHeight="1">
      <c r="B109" s="31"/>
      <c r="C109" s="31"/>
      <c r="D109" s="31"/>
      <c r="E109" s="31"/>
      <c r="F109" s="31"/>
      <c r="G109" s="357" t="str">
        <f t="shared" si="2"/>
        <v/>
      </c>
      <c r="H109" s="358"/>
      <c r="I109" s="358"/>
      <c r="J109" s="359"/>
      <c r="K109" s="35" t="str">
        <f>IF(D32&lt;&gt;"",D32&amp;"   ("&amp;V32&amp;")","")</f>
        <v>Pau Domènech   (CTT Borges)</v>
      </c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7"/>
      <c r="AG109" s="38"/>
      <c r="AH109" s="160" t="str">
        <f t="shared" si="3"/>
        <v/>
      </c>
      <c r="AI109" s="161"/>
      <c r="AJ109" s="162"/>
      <c r="AK109" s="160" t="str">
        <f>IF(CE105+CE107=0,"",CE105)</f>
        <v/>
      </c>
      <c r="AL109" s="161"/>
      <c r="AM109" s="162"/>
      <c r="AN109" s="160" t="str">
        <f>IF(CE105+CE107=0,"",CE107)</f>
        <v/>
      </c>
      <c r="AO109" s="161"/>
      <c r="AP109" s="162"/>
      <c r="AQ109" s="306"/>
      <c r="AR109" s="307"/>
      <c r="AS109" s="308"/>
      <c r="AT109" s="160" t="str">
        <f t="shared" si="4"/>
        <v/>
      </c>
      <c r="AU109" s="161"/>
      <c r="AV109" s="162"/>
      <c r="AW109" s="381"/>
      <c r="AX109" s="382"/>
      <c r="AY109" s="382"/>
      <c r="AZ109" s="382"/>
      <c r="BA109" s="382"/>
      <c r="BB109" s="382"/>
      <c r="BC109" s="382"/>
      <c r="BD109" s="382"/>
      <c r="BE109" s="382"/>
      <c r="BF109" s="382"/>
      <c r="BG109" s="382"/>
      <c r="BH109" s="382"/>
      <c r="BI109" s="382"/>
      <c r="BJ109" s="382"/>
      <c r="BK109" s="382"/>
      <c r="BL109" s="382"/>
      <c r="BM109" s="382"/>
      <c r="BN109" s="382"/>
      <c r="BO109" s="382"/>
      <c r="BP109" s="382"/>
      <c r="BQ109" s="382"/>
      <c r="BR109" s="382"/>
      <c r="BS109" s="382"/>
      <c r="BT109" s="382"/>
      <c r="BU109" s="382"/>
      <c r="BV109" s="382"/>
      <c r="BW109" s="382"/>
      <c r="BX109" s="382"/>
      <c r="BY109" s="383"/>
      <c r="BZ109" s="30"/>
      <c r="CA109" s="30"/>
      <c r="CB109" s="30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</row>
    <row r="110" spans="1:149" ht="13.5" customHeight="1">
      <c r="B110" s="31"/>
      <c r="C110" s="31"/>
      <c r="D110" s="31"/>
      <c r="E110" s="31"/>
      <c r="F110" s="31"/>
      <c r="G110" s="357" t="str">
        <f t="shared" si="2"/>
        <v/>
      </c>
      <c r="H110" s="358"/>
      <c r="I110" s="358"/>
      <c r="J110" s="359"/>
      <c r="K110" s="35" t="str">
        <f>IF(D35&lt;&gt;"",D35&amp;"   ("&amp;V35&amp;")","")</f>
        <v>Guillem Sans   (CTT Mollerussa)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7"/>
      <c r="AG110" s="38"/>
      <c r="AH110" s="160" t="str">
        <f t="shared" si="3"/>
        <v/>
      </c>
      <c r="AI110" s="161"/>
      <c r="AJ110" s="162"/>
      <c r="AK110" s="160" t="str">
        <f>IF(CF105+CF107=0,"",CF105)</f>
        <v/>
      </c>
      <c r="AL110" s="161"/>
      <c r="AM110" s="162"/>
      <c r="AN110" s="160" t="str">
        <f>IF(CF105+CF107=0,"",CF107)</f>
        <v/>
      </c>
      <c r="AO110" s="161"/>
      <c r="AP110" s="162"/>
      <c r="AQ110" s="306"/>
      <c r="AR110" s="307"/>
      <c r="AS110" s="308"/>
      <c r="AT110" s="160" t="str">
        <f t="shared" si="4"/>
        <v/>
      </c>
      <c r="AU110" s="161"/>
      <c r="AV110" s="162"/>
      <c r="AW110" s="381"/>
      <c r="AX110" s="382"/>
      <c r="AY110" s="382"/>
      <c r="AZ110" s="382"/>
      <c r="BA110" s="382"/>
      <c r="BB110" s="382"/>
      <c r="BC110" s="382"/>
      <c r="BD110" s="382"/>
      <c r="BE110" s="382"/>
      <c r="BF110" s="382"/>
      <c r="BG110" s="382"/>
      <c r="BH110" s="382"/>
      <c r="BI110" s="382"/>
      <c r="BJ110" s="382"/>
      <c r="BK110" s="382"/>
      <c r="BL110" s="382"/>
      <c r="BM110" s="382"/>
      <c r="BN110" s="382"/>
      <c r="BO110" s="382"/>
      <c r="BP110" s="382"/>
      <c r="BQ110" s="382"/>
      <c r="BR110" s="382"/>
      <c r="BS110" s="382"/>
      <c r="BT110" s="382"/>
      <c r="BU110" s="382"/>
      <c r="BV110" s="382"/>
      <c r="BW110" s="382"/>
      <c r="BX110" s="382"/>
      <c r="BY110" s="383"/>
      <c r="BZ110" s="30"/>
      <c r="CA110" s="30"/>
      <c r="CB110" s="30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</row>
    <row r="111" spans="1:149" ht="13.5" customHeight="1">
      <c r="B111" s="31"/>
      <c r="C111" s="31"/>
      <c r="D111" s="31"/>
      <c r="E111" s="31"/>
      <c r="F111" s="31"/>
      <c r="G111" s="357" t="str">
        <f t="shared" si="2"/>
        <v/>
      </c>
      <c r="H111" s="358"/>
      <c r="I111" s="358"/>
      <c r="J111" s="359"/>
      <c r="K111" s="35" t="str">
        <f>IF(AP29&lt;&gt;"",AP29&amp;"   ("&amp;BH29&amp;")","")</f>
        <v/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7"/>
      <c r="AG111" s="38"/>
      <c r="AH111" s="160" t="str">
        <f t="shared" si="3"/>
        <v/>
      </c>
      <c r="AI111" s="161"/>
      <c r="AJ111" s="162"/>
      <c r="AK111" s="160" t="str">
        <f>IF(CG105+CG107=0,"",CG105)</f>
        <v/>
      </c>
      <c r="AL111" s="161"/>
      <c r="AM111" s="162"/>
      <c r="AN111" s="160" t="str">
        <f>IF(CG105+CG107=0,"",CG107)</f>
        <v/>
      </c>
      <c r="AO111" s="161"/>
      <c r="AP111" s="162"/>
      <c r="AQ111" s="306"/>
      <c r="AR111" s="307"/>
      <c r="AS111" s="308"/>
      <c r="AT111" s="160" t="str">
        <f t="shared" si="4"/>
        <v/>
      </c>
      <c r="AU111" s="161"/>
      <c r="AV111" s="162"/>
      <c r="AW111" s="381"/>
      <c r="AX111" s="382"/>
      <c r="AY111" s="382"/>
      <c r="AZ111" s="382"/>
      <c r="BA111" s="382"/>
      <c r="BB111" s="382"/>
      <c r="BC111" s="382"/>
      <c r="BD111" s="382"/>
      <c r="BE111" s="382"/>
      <c r="BF111" s="382"/>
      <c r="BG111" s="382"/>
      <c r="BH111" s="382"/>
      <c r="BI111" s="382"/>
      <c r="BJ111" s="382"/>
      <c r="BK111" s="382"/>
      <c r="BL111" s="382"/>
      <c r="BM111" s="382"/>
      <c r="BN111" s="382"/>
      <c r="BO111" s="382"/>
      <c r="BP111" s="382"/>
      <c r="BQ111" s="382"/>
      <c r="BR111" s="382"/>
      <c r="BS111" s="382"/>
      <c r="BT111" s="382"/>
      <c r="BU111" s="382"/>
      <c r="BV111" s="382"/>
      <c r="BW111" s="382"/>
      <c r="BX111" s="382"/>
      <c r="BY111" s="383"/>
      <c r="BZ111" s="30"/>
      <c r="CA111" s="30"/>
      <c r="CB111" s="30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</row>
    <row r="112" spans="1:149" ht="13.5" customHeight="1">
      <c r="B112" s="31"/>
      <c r="C112" s="31"/>
      <c r="D112" s="31"/>
      <c r="E112" s="31"/>
      <c r="F112" s="31"/>
      <c r="G112" s="357" t="str">
        <f t="shared" si="2"/>
        <v/>
      </c>
      <c r="H112" s="358"/>
      <c r="I112" s="358"/>
      <c r="J112" s="359"/>
      <c r="K112" s="35" t="str">
        <f>IF(AP32&lt;&gt;"",AP32&amp;"   ("&amp;BH32&amp;")","")</f>
        <v/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7"/>
      <c r="AG112" s="38"/>
      <c r="AH112" s="160" t="str">
        <f t="shared" si="3"/>
        <v/>
      </c>
      <c r="AI112" s="161"/>
      <c r="AJ112" s="162"/>
      <c r="AK112" s="160" t="str">
        <f>IF(CH105+CH107=0,"",CH105)</f>
        <v/>
      </c>
      <c r="AL112" s="161"/>
      <c r="AM112" s="162"/>
      <c r="AN112" s="160" t="str">
        <f>IF(CH105+CH107=0,"",CH107)</f>
        <v/>
      </c>
      <c r="AO112" s="161"/>
      <c r="AP112" s="162"/>
      <c r="AQ112" s="306"/>
      <c r="AR112" s="307"/>
      <c r="AS112" s="308"/>
      <c r="AT112" s="160" t="str">
        <f t="shared" si="4"/>
        <v/>
      </c>
      <c r="AU112" s="161"/>
      <c r="AV112" s="162"/>
      <c r="AW112" s="381"/>
      <c r="AX112" s="382"/>
      <c r="AY112" s="382"/>
      <c r="AZ112" s="382"/>
      <c r="BA112" s="382"/>
      <c r="BB112" s="382"/>
      <c r="BC112" s="382"/>
      <c r="BD112" s="382"/>
      <c r="BE112" s="382"/>
      <c r="BF112" s="382"/>
      <c r="BG112" s="382"/>
      <c r="BH112" s="382"/>
      <c r="BI112" s="382"/>
      <c r="BJ112" s="382"/>
      <c r="BK112" s="382"/>
      <c r="BL112" s="382"/>
      <c r="BM112" s="382"/>
      <c r="BN112" s="382"/>
      <c r="BO112" s="382"/>
      <c r="BP112" s="382"/>
      <c r="BQ112" s="382"/>
      <c r="BR112" s="382"/>
      <c r="BS112" s="382"/>
      <c r="BT112" s="382"/>
      <c r="BU112" s="382"/>
      <c r="BV112" s="382"/>
      <c r="BW112" s="382"/>
      <c r="BX112" s="382"/>
      <c r="BY112" s="383"/>
      <c r="BZ112" s="30"/>
      <c r="CA112" s="30"/>
      <c r="CB112" s="30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</row>
    <row r="113" spans="1:149" ht="13.5" customHeight="1">
      <c r="B113" s="31"/>
      <c r="C113" s="31"/>
      <c r="D113" s="31"/>
      <c r="E113" s="31"/>
      <c r="F113" s="31"/>
      <c r="G113" s="357" t="str">
        <f t="shared" si="2"/>
        <v/>
      </c>
      <c r="H113" s="358"/>
      <c r="I113" s="358"/>
      <c r="J113" s="359"/>
      <c r="K113" s="35" t="str">
        <f>IF(AP35&lt;&gt;"",AP35&amp;"   ("&amp;BH35&amp;")","")</f>
        <v/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7"/>
      <c r="AG113" s="38"/>
      <c r="AH113" s="160" t="str">
        <f t="shared" si="3"/>
        <v/>
      </c>
      <c r="AI113" s="161"/>
      <c r="AJ113" s="162"/>
      <c r="AK113" s="160" t="str">
        <f>IF(CI105+CI107=0,"",CI105)</f>
        <v/>
      </c>
      <c r="AL113" s="161"/>
      <c r="AM113" s="162"/>
      <c r="AN113" s="160" t="str">
        <f>IF(CI105+CI107=0,"",CI107)</f>
        <v/>
      </c>
      <c r="AO113" s="161"/>
      <c r="AP113" s="162"/>
      <c r="AQ113" s="306"/>
      <c r="AR113" s="307"/>
      <c r="AS113" s="308"/>
      <c r="AT113" s="160" t="str">
        <f t="shared" si="4"/>
        <v/>
      </c>
      <c r="AU113" s="161"/>
      <c r="AV113" s="162"/>
      <c r="AW113" s="378"/>
      <c r="AX113" s="379"/>
      <c r="AY113" s="379"/>
      <c r="AZ113" s="379"/>
      <c r="BA113" s="379"/>
      <c r="BB113" s="379"/>
      <c r="BC113" s="379"/>
      <c r="BD113" s="379"/>
      <c r="BE113" s="379"/>
      <c r="BF113" s="379"/>
      <c r="BG113" s="379"/>
      <c r="BH113" s="379"/>
      <c r="BI113" s="379"/>
      <c r="BJ113" s="379"/>
      <c r="BK113" s="379"/>
      <c r="BL113" s="379"/>
      <c r="BM113" s="379"/>
      <c r="BN113" s="379"/>
      <c r="BO113" s="379"/>
      <c r="BP113" s="379"/>
      <c r="BQ113" s="379"/>
      <c r="BR113" s="379"/>
      <c r="BS113" s="379"/>
      <c r="BT113" s="379"/>
      <c r="BU113" s="379"/>
      <c r="BV113" s="379"/>
      <c r="BW113" s="379"/>
      <c r="BX113" s="379"/>
      <c r="BY113" s="380"/>
      <c r="BZ113" s="30"/>
      <c r="CA113" s="30"/>
      <c r="CB113" s="30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</row>
    <row r="114" spans="1:149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</row>
    <row r="115" spans="1:149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</row>
    <row r="116" spans="1:149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</row>
    <row r="117" spans="1:149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</row>
    <row r="118" spans="1:149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</row>
    <row r="119" spans="1:14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</row>
    <row r="120" spans="1:149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</row>
    <row r="121" spans="1:149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</row>
    <row r="122" spans="1:149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</row>
    <row r="123" spans="1:149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</row>
    <row r="124" spans="1:149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</row>
    <row r="125" spans="1:149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</row>
    <row r="126" spans="1:149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</row>
    <row r="127" spans="1:149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</row>
    <row r="128" spans="1:149" ht="12.75" customHeight="1">
      <c r="B128" s="31"/>
      <c r="C128" s="31"/>
      <c r="D128" s="31"/>
      <c r="E128" s="31"/>
      <c r="F128" s="31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39"/>
      <c r="AU128" s="31"/>
      <c r="AV128" s="31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</row>
    <row r="129" spans="3:149" ht="12.75" customHeigh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</row>
    <row r="130" spans="3:149" ht="12.75" customHeight="1"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</row>
    <row r="131" spans="3:149" ht="6.75" customHeight="1"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</row>
    <row r="132" spans="3:149" ht="6.75" customHeight="1"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</row>
    <row r="133" spans="3:149" ht="6.75" customHeight="1"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</row>
    <row r="134" spans="3:149" ht="6.75" customHeight="1"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</row>
    <row r="135" spans="3:149" ht="6.75" customHeight="1"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</row>
    <row r="136" spans="3:149" ht="6.75" customHeight="1"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</row>
    <row r="137" spans="3:149" ht="6.75" customHeight="1"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</row>
    <row r="138" spans="3:149" ht="6.75" customHeight="1"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</row>
    <row r="139" spans="3:149" ht="6.75" customHeight="1"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</row>
    <row r="140" spans="3:149" ht="6.75" customHeight="1"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</row>
    <row r="141" spans="3:149" ht="6.75" customHeight="1"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</row>
    <row r="142" spans="3:149" ht="6.75" customHeight="1"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</row>
    <row r="143" spans="3:149" ht="6.75" customHeight="1"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</row>
    <row r="144" spans="3:149" ht="6.75" customHeight="1"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</row>
    <row r="145" spans="1:149" ht="6.75" customHeight="1"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</row>
    <row r="146" spans="1:149" ht="6.75" customHeight="1"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</row>
    <row r="147" spans="1:149" ht="6.75" customHeight="1"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</row>
    <row r="148" spans="1:149" ht="6.75" customHeight="1">
      <c r="CC148" s="30"/>
      <c r="CD148" s="30"/>
      <c r="CE148" s="31"/>
      <c r="CF148" s="31"/>
      <c r="CG148" s="5"/>
      <c r="CH148" s="5"/>
    </row>
    <row r="149" spans="1:149" ht="6.75" customHeight="1">
      <c r="CC149" s="30"/>
      <c r="CD149" s="30"/>
      <c r="CE149" s="31"/>
      <c r="CF149" s="31"/>
      <c r="CG149" s="5"/>
      <c r="CH149" s="5"/>
    </row>
    <row r="150" spans="1:149" ht="6.75" customHeight="1">
      <c r="CC150" s="30"/>
      <c r="CD150" s="30"/>
      <c r="CE150" s="31"/>
      <c r="CF150" s="31"/>
      <c r="CG150" s="5"/>
      <c r="CH150" s="5"/>
    </row>
    <row r="151" spans="1:149" ht="6.75" customHeight="1">
      <c r="CC151" s="30"/>
      <c r="CD151" s="30"/>
      <c r="CE151" s="31"/>
      <c r="CF151" s="31"/>
      <c r="CG151" s="5"/>
      <c r="CH151" s="5"/>
    </row>
    <row r="152" spans="1:149" s="20" customFormat="1" ht="6.75" customHeight="1">
      <c r="A152" s="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30"/>
      <c r="CD152" s="30"/>
      <c r="CE152" s="31"/>
      <c r="CF152" s="31"/>
      <c r="CG152" s="5"/>
      <c r="CH152" s="5"/>
      <c r="CI152" s="5"/>
      <c r="CJ152" s="5"/>
    </row>
    <row r="153" spans="1:149" s="20" customFormat="1" ht="6.75" customHeight="1">
      <c r="A153" s="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5"/>
      <c r="CH153" s="5"/>
      <c r="CI153" s="5"/>
      <c r="CJ153" s="5"/>
    </row>
    <row r="154" spans="1:149" s="20" customFormat="1" ht="6.75" customHeight="1">
      <c r="A154" s="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5"/>
      <c r="CH154" s="5"/>
      <c r="CI154" s="5"/>
      <c r="CJ154" s="5"/>
    </row>
    <row r="155" spans="1:149" s="20" customFormat="1" ht="6.75" customHeight="1">
      <c r="A155" s="5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5"/>
      <c r="CH155" s="5"/>
      <c r="CI155" s="5"/>
      <c r="CJ155" s="5"/>
    </row>
    <row r="156" spans="1:149" s="20" customFormat="1" ht="6.75" customHeight="1">
      <c r="A156" s="5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5"/>
      <c r="CH156" s="5"/>
      <c r="CI156" s="5"/>
      <c r="CJ156" s="5"/>
    </row>
    <row r="157" spans="1:149" s="20" customFormat="1" ht="6.75" customHeight="1">
      <c r="A157" s="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5"/>
      <c r="CH157" s="5"/>
      <c r="CI157" s="5"/>
      <c r="CJ157" s="5"/>
    </row>
    <row r="158" spans="1:149" s="20" customFormat="1" ht="6.75" customHeight="1">
      <c r="A158" s="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5"/>
      <c r="CH158" s="5"/>
      <c r="CI158" s="5"/>
      <c r="CJ158" s="5"/>
    </row>
    <row r="159" spans="1:149" s="20" customFormat="1" ht="6.75" customHeight="1">
      <c r="A159" s="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31"/>
      <c r="CE159" s="31"/>
      <c r="CF159" s="31"/>
      <c r="CG159" s="31"/>
      <c r="CH159" s="31"/>
    </row>
    <row r="160" spans="1:149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spans="1:86" ht="12.75" customHeight="1"/>
    <row r="210" spans="1:86" ht="12.75" customHeight="1"/>
    <row r="211" spans="1:86" s="20" customFormat="1" ht="12.75" customHeight="1">
      <c r="A211" s="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31"/>
      <c r="CE211" s="31"/>
      <c r="CF211" s="31"/>
      <c r="CG211" s="31"/>
      <c r="CH211" s="31"/>
    </row>
    <row r="212" spans="1:86" s="20" customFormat="1" ht="12.75" customHeight="1">
      <c r="A212" s="5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31"/>
      <c r="CE212" s="31"/>
      <c r="CF212" s="31"/>
      <c r="CG212" s="31"/>
      <c r="CH212" s="31"/>
    </row>
    <row r="213" spans="1:86" s="20" customFormat="1" ht="12.75" customHeight="1">
      <c r="A213" s="5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31"/>
      <c r="CE213" s="31"/>
      <c r="CF213" s="31"/>
      <c r="CG213" s="31"/>
      <c r="CH213" s="31"/>
    </row>
    <row r="214" spans="1:86" s="20" customFormat="1" ht="12.75" customHeight="1">
      <c r="A214" s="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31"/>
      <c r="CE214" s="31"/>
      <c r="CF214" s="31"/>
      <c r="CG214" s="31"/>
      <c r="CH214" s="31"/>
    </row>
    <row r="215" spans="1:86" s="20" customFormat="1" ht="12.75" customHeight="1">
      <c r="A215" s="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31"/>
      <c r="CE215" s="31"/>
      <c r="CF215" s="31"/>
      <c r="CG215" s="31"/>
      <c r="CH215" s="31"/>
    </row>
    <row r="216" spans="1:86" s="20" customFormat="1" ht="12.75" customHeight="1">
      <c r="A216" s="5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31"/>
      <c r="CE216" s="31"/>
      <c r="CF216" s="31"/>
      <c r="CG216" s="31"/>
      <c r="CH216" s="31"/>
    </row>
    <row r="217" spans="1:86" s="20" customFormat="1" ht="12.75" customHeight="1">
      <c r="A217" s="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31"/>
      <c r="CE217" s="31"/>
      <c r="CF217" s="31"/>
      <c r="CG217" s="31"/>
      <c r="CH217" s="31"/>
    </row>
    <row r="218" spans="1:86" s="20" customFormat="1" ht="12.75" customHeight="1">
      <c r="A218" s="5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31"/>
      <c r="CE218" s="31"/>
      <c r="CF218" s="31"/>
      <c r="CG218" s="31"/>
      <c r="CH218" s="31"/>
    </row>
    <row r="219" spans="1:86" s="20" customFormat="1" ht="12.75" customHeight="1">
      <c r="A219" s="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31"/>
      <c r="CE219" s="31"/>
      <c r="CF219" s="31"/>
      <c r="CG219" s="31"/>
      <c r="CH219" s="31"/>
    </row>
    <row r="220" spans="1:86" s="20" customFormat="1" ht="12.75" customHeight="1">
      <c r="A220" s="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31"/>
      <c r="CE220" s="31"/>
      <c r="CF220" s="31"/>
      <c r="CG220" s="31"/>
      <c r="CH220" s="31"/>
    </row>
    <row r="221" spans="1:86" ht="12.75" customHeight="1"/>
    <row r="222" spans="1:86" ht="12.75" customHeight="1"/>
    <row r="223" spans="1:86" ht="12.75" customHeight="1"/>
    <row r="224" spans="1:86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</sheetData>
  <sheetProtection selectLockedCells="1" selectUnlockedCells="1"/>
  <mergeCells count="427">
    <mergeCell ref="AY2:CC2"/>
    <mergeCell ref="AN2:AW2"/>
    <mergeCell ref="AN3:AW3"/>
    <mergeCell ref="BN3:BW3"/>
    <mergeCell ref="AY3:BM3"/>
    <mergeCell ref="BX3:CC3"/>
    <mergeCell ref="AT112:AV112"/>
    <mergeCell ref="AT113:AV113"/>
    <mergeCell ref="Q12:BF12"/>
    <mergeCell ref="Q13:BF13"/>
    <mergeCell ref="Q14:BF14"/>
    <mergeCell ref="Q15:BF15"/>
    <mergeCell ref="AT107:AV107"/>
    <mergeCell ref="AT108:AV108"/>
    <mergeCell ref="AT109:AV109"/>
    <mergeCell ref="AT110:AV110"/>
    <mergeCell ref="BZ42:CB43"/>
    <mergeCell ref="BS12:BY12"/>
    <mergeCell ref="AT111:AV111"/>
    <mergeCell ref="BH32:BY34"/>
    <mergeCell ref="V3:AM3"/>
    <mergeCell ref="D3:U3"/>
    <mergeCell ref="BR18:BY20"/>
    <mergeCell ref="V7:AM7"/>
    <mergeCell ref="E83:G84"/>
    <mergeCell ref="B85:D86"/>
    <mergeCell ref="B87:D88"/>
    <mergeCell ref="B83:D84"/>
    <mergeCell ref="B99:D100"/>
    <mergeCell ref="E101:G104"/>
    <mergeCell ref="B25:H26"/>
    <mergeCell ref="B22:I23"/>
    <mergeCell ref="D29:U31"/>
    <mergeCell ref="H47:J48"/>
    <mergeCell ref="K53:M54"/>
    <mergeCell ref="H55:J56"/>
    <mergeCell ref="E59:G60"/>
    <mergeCell ref="E53:G54"/>
    <mergeCell ref="K51:M52"/>
    <mergeCell ref="E51:G52"/>
    <mergeCell ref="H51:J52"/>
    <mergeCell ref="H57:J58"/>
    <mergeCell ref="K55:M56"/>
    <mergeCell ref="E57:G58"/>
    <mergeCell ref="AN4:AW4"/>
    <mergeCell ref="AY4:CC4"/>
    <mergeCell ref="AN5:AW5"/>
    <mergeCell ref="BU5:BY5"/>
    <mergeCell ref="AN8:AW8"/>
    <mergeCell ref="AY5:BC5"/>
    <mergeCell ref="D10:CB10"/>
    <mergeCell ref="AU21:AY23"/>
    <mergeCell ref="BJ5:BN5"/>
    <mergeCell ref="BO5:BT5"/>
    <mergeCell ref="AY8:BJ8"/>
    <mergeCell ref="AN6:AW6"/>
    <mergeCell ref="AY6:CC6"/>
    <mergeCell ref="AN7:AW7"/>
    <mergeCell ref="AY7:CC7"/>
    <mergeCell ref="T18:AQ20"/>
    <mergeCell ref="B19:S20"/>
    <mergeCell ref="AZ21:BD23"/>
    <mergeCell ref="B5:C5"/>
    <mergeCell ref="D5:U5"/>
    <mergeCell ref="A103:A104"/>
    <mergeCell ref="B73:D74"/>
    <mergeCell ref="E73:G74"/>
    <mergeCell ref="B75:D76"/>
    <mergeCell ref="E75:G76"/>
    <mergeCell ref="B77:D78"/>
    <mergeCell ref="E77:G78"/>
    <mergeCell ref="B79:D80"/>
    <mergeCell ref="E79:G80"/>
    <mergeCell ref="A75:A76"/>
    <mergeCell ref="A99:A100"/>
    <mergeCell ref="A87:A88"/>
    <mergeCell ref="A91:A92"/>
    <mergeCell ref="A95:A96"/>
    <mergeCell ref="B103:D104"/>
    <mergeCell ref="B91:D92"/>
    <mergeCell ref="B93:D94"/>
    <mergeCell ref="B95:D96"/>
    <mergeCell ref="B97:D98"/>
    <mergeCell ref="B89:D90"/>
    <mergeCell ref="A79:A80"/>
    <mergeCell ref="A83:A84"/>
    <mergeCell ref="B101:D102"/>
    <mergeCell ref="B81:D82"/>
    <mergeCell ref="BU97:BY100"/>
    <mergeCell ref="BU89:BY92"/>
    <mergeCell ref="BU81:BY84"/>
    <mergeCell ref="BE89:BT92"/>
    <mergeCell ref="BE73:BT76"/>
    <mergeCell ref="BE61:BT64"/>
    <mergeCell ref="AZ81:BD84"/>
    <mergeCell ref="AU73:AY76"/>
    <mergeCell ref="AZ89:BD92"/>
    <mergeCell ref="AU77:AY80"/>
    <mergeCell ref="AZ73:BD76"/>
    <mergeCell ref="AZ77:BD80"/>
    <mergeCell ref="BE97:BT100"/>
    <mergeCell ref="AK89:AO92"/>
    <mergeCell ref="AK81:AO84"/>
    <mergeCell ref="AF77:AJ80"/>
    <mergeCell ref="AF53:AJ56"/>
    <mergeCell ref="N77:AE78"/>
    <mergeCell ref="AK77:AO80"/>
    <mergeCell ref="N69:AE70"/>
    <mergeCell ref="AF69:AJ72"/>
    <mergeCell ref="AF81:AJ84"/>
    <mergeCell ref="AF73:AJ76"/>
    <mergeCell ref="AK73:AO76"/>
    <mergeCell ref="AK61:AO64"/>
    <mergeCell ref="E61:G62"/>
    <mergeCell ref="H67:J68"/>
    <mergeCell ref="E69:G70"/>
    <mergeCell ref="K65:M68"/>
    <mergeCell ref="H77:J80"/>
    <mergeCell ref="K77:M80"/>
    <mergeCell ref="E81:G82"/>
    <mergeCell ref="K69:M72"/>
    <mergeCell ref="B65:D66"/>
    <mergeCell ref="E65:G66"/>
    <mergeCell ref="H65:J66"/>
    <mergeCell ref="B67:D68"/>
    <mergeCell ref="E67:G68"/>
    <mergeCell ref="H63:J64"/>
    <mergeCell ref="H61:J62"/>
    <mergeCell ref="A47:A48"/>
    <mergeCell ref="B53:D54"/>
    <mergeCell ref="B55:D56"/>
    <mergeCell ref="B71:D72"/>
    <mergeCell ref="A71:A72"/>
    <mergeCell ref="A67:A68"/>
    <mergeCell ref="A51:A52"/>
    <mergeCell ref="A55:A56"/>
    <mergeCell ref="B61:D62"/>
    <mergeCell ref="B63:D64"/>
    <mergeCell ref="A59:A60"/>
    <mergeCell ref="B57:D58"/>
    <mergeCell ref="B59:D60"/>
    <mergeCell ref="A63:A64"/>
    <mergeCell ref="BS24:BY26"/>
    <mergeCell ref="BE21:BI23"/>
    <mergeCell ref="AP45:AT48"/>
    <mergeCell ref="BU101:BY104"/>
    <mergeCell ref="BE101:BT104"/>
    <mergeCell ref="AZ40:BD41"/>
    <mergeCell ref="AZ42:BD43"/>
    <mergeCell ref="AZ45:BD48"/>
    <mergeCell ref="BU93:BY96"/>
    <mergeCell ref="BE45:BT48"/>
    <mergeCell ref="BU49:BY52"/>
    <mergeCell ref="BU53:BY56"/>
    <mergeCell ref="BU73:BY76"/>
    <mergeCell ref="AU57:AY60"/>
    <mergeCell ref="AU65:AY68"/>
    <mergeCell ref="AZ69:BD72"/>
    <mergeCell ref="AU61:AY64"/>
    <mergeCell ref="BU61:BY64"/>
    <mergeCell ref="BE40:BT43"/>
    <mergeCell ref="BU57:BY60"/>
    <mergeCell ref="BU69:BY72"/>
    <mergeCell ref="BU65:BY68"/>
    <mergeCell ref="AU97:AY100"/>
    <mergeCell ref="BE93:BT96"/>
    <mergeCell ref="AK113:AM113"/>
    <mergeCell ref="AN113:AP113"/>
    <mergeCell ref="AQ113:AS113"/>
    <mergeCell ref="E43:G43"/>
    <mergeCell ref="AP24:BM26"/>
    <mergeCell ref="BH35:BY37"/>
    <mergeCell ref="BU40:BY43"/>
    <mergeCell ref="AP40:AT41"/>
    <mergeCell ref="AU40:AY41"/>
    <mergeCell ref="AU42:AY43"/>
    <mergeCell ref="AF45:AJ48"/>
    <mergeCell ref="AK40:AO41"/>
    <mergeCell ref="AP32:BG34"/>
    <mergeCell ref="V32:AM34"/>
    <mergeCell ref="BH29:BY31"/>
    <mergeCell ref="V29:AM31"/>
    <mergeCell ref="AP35:BG37"/>
    <mergeCell ref="AU45:AY48"/>
    <mergeCell ref="BN25:BR26"/>
    <mergeCell ref="I24:AF26"/>
    <mergeCell ref="AP42:AT43"/>
    <mergeCell ref="BE49:BT52"/>
    <mergeCell ref="AP29:BG31"/>
    <mergeCell ref="BE57:BT60"/>
    <mergeCell ref="AK112:AM112"/>
    <mergeCell ref="AN112:AP112"/>
    <mergeCell ref="AQ112:AS112"/>
    <mergeCell ref="K43:M43"/>
    <mergeCell ref="B69:D70"/>
    <mergeCell ref="E71:G72"/>
    <mergeCell ref="K89:M92"/>
    <mergeCell ref="E63:G64"/>
    <mergeCell ref="K47:M48"/>
    <mergeCell ref="N45:AE46"/>
    <mergeCell ref="E97:G100"/>
    <mergeCell ref="E89:G92"/>
    <mergeCell ref="E85:G88"/>
    <mergeCell ref="H85:J88"/>
    <mergeCell ref="K85:M88"/>
    <mergeCell ref="N53:AE54"/>
    <mergeCell ref="N67:AE68"/>
    <mergeCell ref="N61:AE62"/>
    <mergeCell ref="N63:AE64"/>
    <mergeCell ref="E49:G50"/>
    <mergeCell ref="H49:J50"/>
    <mergeCell ref="K49:M50"/>
    <mergeCell ref="E55:G56"/>
    <mergeCell ref="H53:J54"/>
    <mergeCell ref="BZ49:CA52"/>
    <mergeCell ref="N51:AE52"/>
    <mergeCell ref="N49:AE50"/>
    <mergeCell ref="BZ53:CA56"/>
    <mergeCell ref="N55:AE56"/>
    <mergeCell ref="AZ53:BD56"/>
    <mergeCell ref="BE53:BT56"/>
    <mergeCell ref="AK53:AO56"/>
    <mergeCell ref="AP49:AT52"/>
    <mergeCell ref="AK49:AO52"/>
    <mergeCell ref="AP53:AT56"/>
    <mergeCell ref="AF49:AJ52"/>
    <mergeCell ref="AZ49:BD52"/>
    <mergeCell ref="H59:J60"/>
    <mergeCell ref="K61:M64"/>
    <mergeCell ref="K57:M60"/>
    <mergeCell ref="B7:C7"/>
    <mergeCell ref="D7:U7"/>
    <mergeCell ref="B8:C8"/>
    <mergeCell ref="D8:U8"/>
    <mergeCell ref="B43:D43"/>
    <mergeCell ref="N42:AE43"/>
    <mergeCell ref="B29:C31"/>
    <mergeCell ref="K40:M42"/>
    <mergeCell ref="B40:D42"/>
    <mergeCell ref="E40:G42"/>
    <mergeCell ref="H40:J42"/>
    <mergeCell ref="H43:J43"/>
    <mergeCell ref="B32:C34"/>
    <mergeCell ref="D32:U34"/>
    <mergeCell ref="B51:D52"/>
    <mergeCell ref="B35:C37"/>
    <mergeCell ref="D35:U37"/>
    <mergeCell ref="V35:AM37"/>
    <mergeCell ref="B49:D50"/>
    <mergeCell ref="AF40:AJ41"/>
    <mergeCell ref="B47:D48"/>
    <mergeCell ref="N40:AE41"/>
    <mergeCell ref="BZ45:CA48"/>
    <mergeCell ref="BU45:BY48"/>
    <mergeCell ref="N47:AE48"/>
    <mergeCell ref="V8:AM8"/>
    <mergeCell ref="AN35:AO37"/>
    <mergeCell ref="B4:C4"/>
    <mergeCell ref="D4:U4"/>
    <mergeCell ref="V4:AM4"/>
    <mergeCell ref="B6:C6"/>
    <mergeCell ref="D6:U6"/>
    <mergeCell ref="AF42:AJ43"/>
    <mergeCell ref="AK42:AO43"/>
    <mergeCell ref="AN32:AO34"/>
    <mergeCell ref="AN29:AO31"/>
    <mergeCell ref="E47:G48"/>
    <mergeCell ref="AK45:AO48"/>
    <mergeCell ref="AR19:AU20"/>
    <mergeCell ref="J21:AT23"/>
    <mergeCell ref="AV18:BL20"/>
    <mergeCell ref="BJ21:BN23"/>
    <mergeCell ref="BN19:BP20"/>
    <mergeCell ref="BO21:BS23"/>
    <mergeCell ref="BT21:BY23"/>
    <mergeCell ref="BZ57:CA60"/>
    <mergeCell ref="N59:AE60"/>
    <mergeCell ref="BZ61:CA64"/>
    <mergeCell ref="BE65:BT68"/>
    <mergeCell ref="AZ57:BD60"/>
    <mergeCell ref="AZ61:BD64"/>
    <mergeCell ref="AZ65:BD68"/>
    <mergeCell ref="AF57:AJ60"/>
    <mergeCell ref="AK57:AO60"/>
    <mergeCell ref="BZ65:CA68"/>
    <mergeCell ref="AP65:AT68"/>
    <mergeCell ref="AK65:AO68"/>
    <mergeCell ref="AP61:AT64"/>
    <mergeCell ref="AP57:AT60"/>
    <mergeCell ref="AF65:AJ68"/>
    <mergeCell ref="N57:AE58"/>
    <mergeCell ref="AF61:AJ64"/>
    <mergeCell ref="N65:AE66"/>
    <mergeCell ref="BZ69:CA72"/>
    <mergeCell ref="N71:AE72"/>
    <mergeCell ref="H73:J76"/>
    <mergeCell ref="K73:M76"/>
    <mergeCell ref="N73:AE74"/>
    <mergeCell ref="BZ73:CA76"/>
    <mergeCell ref="N75:AE76"/>
    <mergeCell ref="H69:J72"/>
    <mergeCell ref="BE69:BT72"/>
    <mergeCell ref="AU69:AY72"/>
    <mergeCell ref="AP69:AT72"/>
    <mergeCell ref="AP73:AT76"/>
    <mergeCell ref="AK69:AO72"/>
    <mergeCell ref="BZ77:CA80"/>
    <mergeCell ref="N79:AE80"/>
    <mergeCell ref="H81:J84"/>
    <mergeCell ref="K81:M84"/>
    <mergeCell ref="N81:AE82"/>
    <mergeCell ref="BZ81:CA84"/>
    <mergeCell ref="N83:AE84"/>
    <mergeCell ref="BE77:BT80"/>
    <mergeCell ref="BE81:BT84"/>
    <mergeCell ref="AU81:AY84"/>
    <mergeCell ref="AP81:AT84"/>
    <mergeCell ref="AP77:AT80"/>
    <mergeCell ref="BU77:BY80"/>
    <mergeCell ref="BZ85:CA88"/>
    <mergeCell ref="N87:AE88"/>
    <mergeCell ref="BU85:BY88"/>
    <mergeCell ref="BE85:BT88"/>
    <mergeCell ref="AZ85:BD88"/>
    <mergeCell ref="AU85:AY88"/>
    <mergeCell ref="AP85:AT88"/>
    <mergeCell ref="AK85:AO88"/>
    <mergeCell ref="AF85:AJ88"/>
    <mergeCell ref="B2:C2"/>
    <mergeCell ref="BD5:BI5"/>
    <mergeCell ref="B3:C3"/>
    <mergeCell ref="G110:J110"/>
    <mergeCell ref="H97:J100"/>
    <mergeCell ref="K97:M100"/>
    <mergeCell ref="N97:AE98"/>
    <mergeCell ref="AF101:AJ104"/>
    <mergeCell ref="AF97:AJ100"/>
    <mergeCell ref="H101:J104"/>
    <mergeCell ref="AZ97:BD100"/>
    <mergeCell ref="AK97:AO100"/>
    <mergeCell ref="AP97:AT100"/>
    <mergeCell ref="AK101:AO104"/>
    <mergeCell ref="AP101:AT104"/>
    <mergeCell ref="AQ108:AS108"/>
    <mergeCell ref="AK109:AM109"/>
    <mergeCell ref="N103:AE104"/>
    <mergeCell ref="N91:AE92"/>
    <mergeCell ref="AZ93:BD96"/>
    <mergeCell ref="AF93:AJ96"/>
    <mergeCell ref="AU93:AY96"/>
    <mergeCell ref="AU89:AY92"/>
    <mergeCell ref="AP89:AT92"/>
    <mergeCell ref="AH112:AJ112"/>
    <mergeCell ref="CD105:CD106"/>
    <mergeCell ref="AN109:AP109"/>
    <mergeCell ref="AQ109:AS109"/>
    <mergeCell ref="AK110:AM110"/>
    <mergeCell ref="AN110:AP110"/>
    <mergeCell ref="AQ110:AS110"/>
    <mergeCell ref="AH113:AJ113"/>
    <mergeCell ref="B45:D46"/>
    <mergeCell ref="E45:G46"/>
    <mergeCell ref="H45:J46"/>
    <mergeCell ref="K45:M46"/>
    <mergeCell ref="G111:J111"/>
    <mergeCell ref="G112:J112"/>
    <mergeCell ref="G113:J113"/>
    <mergeCell ref="N99:AE100"/>
    <mergeCell ref="E93:G96"/>
    <mergeCell ref="AQ111:AS111"/>
    <mergeCell ref="BZ97:CA100"/>
    <mergeCell ref="BZ101:CA104"/>
    <mergeCell ref="BZ89:CA92"/>
    <mergeCell ref="BZ93:CA96"/>
    <mergeCell ref="AZ101:BD104"/>
    <mergeCell ref="H89:J92"/>
    <mergeCell ref="AW112:BY112"/>
    <mergeCell ref="AW113:BY113"/>
    <mergeCell ref="AW109:BY109"/>
    <mergeCell ref="AW110:BY110"/>
    <mergeCell ref="CI105:CI106"/>
    <mergeCell ref="CD107:CD108"/>
    <mergeCell ref="CE107:CE108"/>
    <mergeCell ref="CF107:CF108"/>
    <mergeCell ref="CG107:CG108"/>
    <mergeCell ref="CH107:CH108"/>
    <mergeCell ref="CI107:CI108"/>
    <mergeCell ref="CE105:CE106"/>
    <mergeCell ref="CF105:CF106"/>
    <mergeCell ref="CG105:CG106"/>
    <mergeCell ref="CH105:CH106"/>
    <mergeCell ref="AK111:AM111"/>
    <mergeCell ref="AN111:AP111"/>
    <mergeCell ref="G108:J108"/>
    <mergeCell ref="G109:J109"/>
    <mergeCell ref="AH108:AJ108"/>
    <mergeCell ref="AH109:AJ109"/>
    <mergeCell ref="AK108:AM108"/>
    <mergeCell ref="AN108:AP108"/>
    <mergeCell ref="AW108:BY108"/>
    <mergeCell ref="AW111:BY111"/>
    <mergeCell ref="AH110:AJ110"/>
    <mergeCell ref="AH111:AJ111"/>
    <mergeCell ref="AN107:AP107"/>
    <mergeCell ref="AQ107:AS107"/>
    <mergeCell ref="AW107:BY107"/>
    <mergeCell ref="D2:U2"/>
    <mergeCell ref="V2:AM2"/>
    <mergeCell ref="AH107:AJ107"/>
    <mergeCell ref="AK107:AM107"/>
    <mergeCell ref="AU101:AY104"/>
    <mergeCell ref="K101:M104"/>
    <mergeCell ref="N101:AE102"/>
    <mergeCell ref="N89:AE90"/>
    <mergeCell ref="AP93:AT96"/>
    <mergeCell ref="N85:AE86"/>
    <mergeCell ref="AF89:AJ92"/>
    <mergeCell ref="AK93:AO96"/>
    <mergeCell ref="H93:J96"/>
    <mergeCell ref="K93:M96"/>
    <mergeCell ref="N93:AE94"/>
    <mergeCell ref="N95:AE96"/>
    <mergeCell ref="V5:AM5"/>
    <mergeCell ref="V6:AM6"/>
    <mergeCell ref="AU49:AY52"/>
    <mergeCell ref="AU53:AY56"/>
    <mergeCell ref="AH25:AO26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"/>
  <pageSetup paperSize="9" orientation="portrait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7"/>
  <sheetViews>
    <sheetView tabSelected="1" workbookViewId="0">
      <selection activeCell="Q61" sqref="Q61"/>
    </sheetView>
  </sheetViews>
  <sheetFormatPr baseColWidth="10" defaultRowHeight="12.75"/>
  <sheetData>
    <row r="1" spans="1:14" ht="13.5" thickBot="1">
      <c r="A1" s="41" t="s">
        <v>182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384" t="s">
        <v>191</v>
      </c>
      <c r="B2" s="384"/>
      <c r="C2" s="384"/>
      <c r="D2" s="384"/>
      <c r="E2" s="384"/>
      <c r="F2" s="384"/>
      <c r="G2" s="384"/>
      <c r="H2" s="384"/>
      <c r="I2" s="384"/>
      <c r="J2" s="384"/>
    </row>
    <row r="3" spans="1:14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4" ht="15">
      <c r="A4" s="110"/>
      <c r="B4" s="110"/>
      <c r="C4" s="110"/>
      <c r="D4" s="112" t="s">
        <v>194</v>
      </c>
      <c r="E4" s="112"/>
      <c r="F4" s="112"/>
      <c r="G4" s="112" t="s">
        <v>193</v>
      </c>
      <c r="H4" s="112"/>
      <c r="I4" s="112"/>
      <c r="J4" s="112" t="s">
        <v>195</v>
      </c>
      <c r="K4" s="113"/>
      <c r="L4" s="113"/>
      <c r="M4" s="113" t="s">
        <v>93</v>
      </c>
    </row>
    <row r="6" spans="1:14" ht="13.5" thickBot="1">
      <c r="A6" s="46" t="s">
        <v>94</v>
      </c>
      <c r="B6" s="47"/>
      <c r="C6" s="48"/>
      <c r="D6" s="49"/>
      <c r="E6" s="45"/>
    </row>
    <row r="7" spans="1:14" ht="15.75" thickBot="1">
      <c r="A7" s="46"/>
      <c r="B7" s="52"/>
      <c r="C7" s="53">
        <v>0.5</v>
      </c>
      <c r="D7" s="115" t="s">
        <v>233</v>
      </c>
      <c r="E7" s="47" t="str">
        <f>IF(D6&gt;D8,B6,IF(D6&lt;D8,B8,""))</f>
        <v/>
      </c>
      <c r="F7" s="48"/>
      <c r="G7" s="49"/>
      <c r="H7" s="45"/>
      <c r="I7" s="45"/>
    </row>
    <row r="8" spans="1:14" ht="13.5" thickBot="1">
      <c r="A8" s="46" t="s">
        <v>196</v>
      </c>
      <c r="B8" s="47"/>
      <c r="C8" s="55"/>
      <c r="D8" s="56"/>
      <c r="E8" s="45"/>
      <c r="H8" s="50"/>
      <c r="I8" s="51"/>
    </row>
    <row r="9" spans="1:14" ht="15.75" thickBot="1">
      <c r="A9" s="46"/>
      <c r="E9" s="52"/>
      <c r="F9" s="53">
        <v>0.52777777777777779</v>
      </c>
      <c r="G9" s="114" t="s">
        <v>241</v>
      </c>
      <c r="H9" s="54" t="str">
        <f>IF(G7&gt;G11,E7,IF(G7&lt;G11,E11,""))</f>
        <v/>
      </c>
      <c r="I9" s="54"/>
      <c r="J9" s="49"/>
      <c r="K9" s="45"/>
    </row>
    <row r="10" spans="1:14" ht="13.5" thickBot="1">
      <c r="A10" s="46" t="s">
        <v>99</v>
      </c>
      <c r="B10" s="47"/>
      <c r="C10" s="48"/>
      <c r="D10" s="49"/>
      <c r="E10" s="45"/>
      <c r="H10" s="50"/>
      <c r="I10" s="51"/>
      <c r="K10" s="50"/>
    </row>
    <row r="11" spans="1:14" ht="15.75" thickBot="1">
      <c r="A11" s="46"/>
      <c r="B11" s="52"/>
      <c r="C11" s="53">
        <v>0.5</v>
      </c>
      <c r="D11" s="115" t="s">
        <v>234</v>
      </c>
      <c r="E11" s="47" t="str">
        <f>IF(D10&gt;D12,B10,IF(D10&lt;D12,B12,""))</f>
        <v/>
      </c>
      <c r="F11" s="55"/>
      <c r="G11" s="56"/>
      <c r="H11" s="45"/>
      <c r="I11" s="45"/>
      <c r="K11" s="50"/>
    </row>
    <row r="12" spans="1:14" ht="13.5" thickBot="1">
      <c r="A12" s="46" t="s">
        <v>109</v>
      </c>
      <c r="B12" s="47"/>
      <c r="C12" s="55"/>
      <c r="D12" s="56"/>
      <c r="E12" s="45"/>
      <c r="H12" s="51"/>
      <c r="I12" s="51"/>
      <c r="K12" s="50"/>
    </row>
    <row r="13" spans="1:14" ht="13.5" thickBot="1">
      <c r="A13" s="46"/>
      <c r="F13" s="60"/>
      <c r="G13" s="60"/>
      <c r="H13" s="57"/>
      <c r="I13" s="60" t="s">
        <v>228</v>
      </c>
      <c r="J13" s="97">
        <v>0.55555555555555558</v>
      </c>
      <c r="K13" s="54" t="str">
        <f>IF(J9&gt;J17,H9,IF(J9&lt;J17,H17,""))</f>
        <v/>
      </c>
      <c r="L13" s="48"/>
      <c r="M13" s="49"/>
    </row>
    <row r="14" spans="1:14" ht="15.75" thickBot="1">
      <c r="A14" s="46" t="s">
        <v>100</v>
      </c>
      <c r="B14" s="47"/>
      <c r="C14" s="48"/>
      <c r="D14" s="49"/>
      <c r="E14" s="45"/>
      <c r="H14" s="51"/>
      <c r="I14" s="51"/>
      <c r="J14" s="116" t="s">
        <v>201</v>
      </c>
      <c r="K14" s="58"/>
      <c r="N14" s="50"/>
    </row>
    <row r="15" spans="1:14" ht="15.75" thickBot="1">
      <c r="A15" s="46"/>
      <c r="B15" s="52"/>
      <c r="C15" s="53">
        <v>0.5</v>
      </c>
      <c r="D15" s="115" t="s">
        <v>235</v>
      </c>
      <c r="E15" s="47" t="str">
        <f>IF(D14&gt;D16,B14,IF(D14&lt;D16,B16,""))</f>
        <v/>
      </c>
      <c r="F15" s="48"/>
      <c r="G15" s="49"/>
      <c r="H15" s="45"/>
      <c r="I15" s="45"/>
      <c r="K15" s="58"/>
      <c r="N15" s="50"/>
    </row>
    <row r="16" spans="1:14" ht="13.5" thickBot="1">
      <c r="A16" s="46" t="s">
        <v>187</v>
      </c>
      <c r="B16" s="47"/>
      <c r="C16" s="55"/>
      <c r="D16" s="56"/>
      <c r="E16" s="45"/>
      <c r="H16" s="50"/>
      <c r="I16" s="51"/>
      <c r="K16" s="50"/>
      <c r="N16" s="50"/>
    </row>
    <row r="17" spans="1:15" ht="15.75" thickBot="1">
      <c r="A17" s="46"/>
      <c r="E17" s="52"/>
      <c r="F17" s="53">
        <f>F9</f>
        <v>0.52777777777777779</v>
      </c>
      <c r="G17" s="114" t="s">
        <v>242</v>
      </c>
      <c r="H17" s="54" t="str">
        <f>IF(G15&gt;G19,E15,IF(G15&lt;G19,E19,""))</f>
        <v/>
      </c>
      <c r="I17" s="54"/>
      <c r="J17" s="56"/>
      <c r="K17" s="45"/>
      <c r="N17" s="50"/>
    </row>
    <row r="18" spans="1:15" ht="13.5" thickBot="1">
      <c r="A18" s="46" t="s">
        <v>188</v>
      </c>
      <c r="B18" s="47"/>
      <c r="C18" s="48"/>
      <c r="D18" s="49"/>
      <c r="E18" s="45"/>
      <c r="G18" s="42"/>
      <c r="H18" s="58"/>
      <c r="I18" s="59"/>
      <c r="N18" s="50"/>
    </row>
    <row r="19" spans="1:15" ht="15.75" thickBot="1">
      <c r="A19" s="46"/>
      <c r="B19" s="52"/>
      <c r="C19" s="53">
        <v>0.5</v>
      </c>
      <c r="D19" s="115" t="s">
        <v>236</v>
      </c>
      <c r="E19" s="47" t="str">
        <f>IF(D18&gt;D20,B18,IF(D18&lt;D20,B20,""))</f>
        <v/>
      </c>
      <c r="F19" s="55"/>
      <c r="G19" s="56"/>
      <c r="H19" s="45"/>
      <c r="I19" s="45"/>
      <c r="N19" s="50"/>
    </row>
    <row r="20" spans="1:15" ht="13.5" thickBot="1">
      <c r="A20" s="46" t="s">
        <v>107</v>
      </c>
      <c r="B20" s="47"/>
      <c r="C20" s="55"/>
      <c r="D20" s="56"/>
      <c r="E20" s="45"/>
      <c r="H20" t="s">
        <v>81</v>
      </c>
      <c r="N20" s="50"/>
    </row>
    <row r="21" spans="1:15" ht="13.5" thickBot="1">
      <c r="A21" s="46"/>
      <c r="H21" s="60"/>
      <c r="I21" s="60"/>
      <c r="J21" s="60"/>
      <c r="K21" s="98"/>
      <c r="L21" s="60" t="s">
        <v>228</v>
      </c>
      <c r="M21" s="99">
        <v>0.56944444444444442</v>
      </c>
      <c r="N21" s="54" t="str">
        <f>IF(M13&gt;M29,K13,IF(M13&lt;M29,K29,""))</f>
        <v/>
      </c>
      <c r="O21" s="55"/>
    </row>
    <row r="22" spans="1:15" ht="13.5" thickBot="1">
      <c r="A22" s="46" t="s">
        <v>98</v>
      </c>
      <c r="B22" s="47"/>
      <c r="C22" s="48"/>
      <c r="D22" s="49"/>
      <c r="E22" s="45"/>
      <c r="N22" s="50"/>
      <c r="O22" s="109" t="s">
        <v>102</v>
      </c>
    </row>
    <row r="23" spans="1:15" ht="15.75" thickBot="1">
      <c r="A23" s="46"/>
      <c r="B23" s="52"/>
      <c r="C23" s="53">
        <v>0.51388888888888895</v>
      </c>
      <c r="D23" s="115" t="s">
        <v>237</v>
      </c>
      <c r="E23" s="47" t="str">
        <f>IF(D22&gt;D24,B22,IF(D22&lt;D24,B24,""))</f>
        <v/>
      </c>
      <c r="F23" s="48"/>
      <c r="G23" s="49"/>
      <c r="H23" s="45"/>
      <c r="I23" s="45"/>
      <c r="N23" s="50"/>
    </row>
    <row r="24" spans="1:15" ht="13.5" thickBot="1">
      <c r="A24" s="46" t="s">
        <v>108</v>
      </c>
      <c r="B24" s="47"/>
      <c r="C24" s="55"/>
      <c r="D24" s="56"/>
      <c r="E24" s="45"/>
      <c r="H24" s="50"/>
      <c r="I24" s="51"/>
      <c r="N24" s="50"/>
    </row>
    <row r="25" spans="1:15" ht="15.75" thickBot="1">
      <c r="A25" s="46"/>
      <c r="E25" s="52"/>
      <c r="F25" s="53">
        <f>F17</f>
        <v>0.52777777777777779</v>
      </c>
      <c r="G25" s="114" t="s">
        <v>243</v>
      </c>
      <c r="H25" s="54" t="str">
        <f>IF(G23&gt;G27,E23,IF(G23&lt;G27,E27,""))</f>
        <v/>
      </c>
      <c r="I25" s="54"/>
      <c r="J25" s="49"/>
      <c r="K25" s="45"/>
      <c r="N25" s="50"/>
    </row>
    <row r="26" spans="1:15" ht="13.5" thickBot="1">
      <c r="A26" s="46" t="s">
        <v>95</v>
      </c>
      <c r="B26" s="47"/>
      <c r="C26" s="48"/>
      <c r="D26" s="49"/>
      <c r="E26" s="45"/>
      <c r="H26" s="50"/>
      <c r="I26" s="51"/>
      <c r="K26" s="50"/>
      <c r="N26" s="50"/>
    </row>
    <row r="27" spans="1:15" ht="15.75" thickBot="1">
      <c r="A27" s="46"/>
      <c r="B27" s="52"/>
      <c r="C27" s="53">
        <v>0.51388888888888895</v>
      </c>
      <c r="D27" s="115" t="s">
        <v>238</v>
      </c>
      <c r="E27" s="47" t="str">
        <f>IF(D26&gt;D28,B26,IF(D26&lt;D28,B28,""))</f>
        <v/>
      </c>
      <c r="F27" s="55"/>
      <c r="G27" s="56"/>
      <c r="H27" s="45"/>
      <c r="I27" s="45"/>
      <c r="K27" s="50"/>
      <c r="N27" s="50"/>
    </row>
    <row r="28" spans="1:15" ht="13.5" thickBot="1">
      <c r="A28" s="46" t="s">
        <v>101</v>
      </c>
      <c r="B28" s="47"/>
      <c r="C28" s="55"/>
      <c r="D28" s="56"/>
      <c r="E28" s="45"/>
      <c r="H28" s="51"/>
      <c r="I28" s="51"/>
      <c r="K28" s="50"/>
      <c r="N28" s="50"/>
    </row>
    <row r="29" spans="1:15" ht="13.5" thickBot="1">
      <c r="A29" s="46"/>
      <c r="F29" s="60"/>
      <c r="G29" s="60"/>
      <c r="H29" s="57"/>
      <c r="I29" s="60" t="s">
        <v>229</v>
      </c>
      <c r="J29" s="97">
        <v>0.55555555555555558</v>
      </c>
      <c r="K29" s="54" t="str">
        <f>IF(J25&gt;J33,H25,IF(J25&lt;J33,H33,""))</f>
        <v/>
      </c>
      <c r="L29" s="55"/>
      <c r="M29" s="56"/>
    </row>
    <row r="30" spans="1:15" ht="15.75" thickBot="1">
      <c r="A30" s="46" t="s">
        <v>96</v>
      </c>
      <c r="B30" s="47"/>
      <c r="C30" s="48"/>
      <c r="D30" s="49"/>
      <c r="E30" s="45"/>
      <c r="H30" s="51"/>
      <c r="I30" s="51"/>
      <c r="J30" s="116" t="s">
        <v>202</v>
      </c>
      <c r="K30" s="58"/>
    </row>
    <row r="31" spans="1:15" ht="15.75" thickBot="1">
      <c r="A31" s="46"/>
      <c r="B31" s="52"/>
      <c r="C31" s="53">
        <v>0.51388888888888895</v>
      </c>
      <c r="D31" s="115" t="s">
        <v>239</v>
      </c>
      <c r="E31" s="47" t="str">
        <f>IF(D30&gt;D32,B30,IF(D30&lt;D32,B32,""))</f>
        <v/>
      </c>
      <c r="F31" s="48"/>
      <c r="G31" s="49"/>
      <c r="H31" s="45"/>
      <c r="I31" s="45"/>
      <c r="K31" s="58"/>
    </row>
    <row r="32" spans="1:15" ht="13.5" thickBot="1">
      <c r="A32" s="46" t="s">
        <v>110</v>
      </c>
      <c r="B32" s="47"/>
      <c r="C32" s="55"/>
      <c r="D32" s="56"/>
      <c r="E32" s="45"/>
      <c r="H32" s="50"/>
      <c r="I32" s="51"/>
      <c r="K32" s="50"/>
      <c r="N32" s="54" t="str">
        <f>IF(M13&gt;M29,K29,IF(M13&lt;M29,K13,""))</f>
        <v/>
      </c>
      <c r="O32" s="55"/>
    </row>
    <row r="33" spans="1:15" ht="15.75" thickBot="1">
      <c r="A33" s="46"/>
      <c r="E33" s="52"/>
      <c r="F33" s="53">
        <f>F25</f>
        <v>0.52777777777777779</v>
      </c>
      <c r="G33" s="114" t="s">
        <v>244</v>
      </c>
      <c r="H33" s="54" t="str">
        <f>IF(G31&gt;G35,E31,IF(G31&lt;G35,E35,""))</f>
        <v/>
      </c>
      <c r="I33" s="54"/>
      <c r="J33" s="56"/>
      <c r="K33" s="45"/>
      <c r="O33" s="109" t="s">
        <v>103</v>
      </c>
    </row>
    <row r="34" spans="1:15" ht="13.5" thickBot="1">
      <c r="A34" s="46" t="s">
        <v>189</v>
      </c>
      <c r="B34" s="47"/>
      <c r="C34" s="48"/>
      <c r="D34" s="49"/>
      <c r="E34" s="45"/>
      <c r="G34" s="42"/>
      <c r="H34" s="58"/>
      <c r="I34" s="59"/>
    </row>
    <row r="35" spans="1:15" ht="15.75" thickBot="1">
      <c r="A35" s="46"/>
      <c r="B35" s="52"/>
      <c r="C35" s="53">
        <v>0.51388888888888895</v>
      </c>
      <c r="D35" s="115" t="s">
        <v>240</v>
      </c>
      <c r="E35" s="47" t="str">
        <f>IF(D34&gt;D36,B34,IF(D34&lt;D36,B36,""))</f>
        <v/>
      </c>
      <c r="F35" s="55"/>
      <c r="G35" s="56"/>
      <c r="H35" s="45"/>
      <c r="I35" s="45"/>
    </row>
    <row r="36" spans="1:15" ht="13.5" thickBot="1">
      <c r="A36" s="46" t="s">
        <v>97</v>
      </c>
      <c r="B36" s="47"/>
      <c r="C36" s="55"/>
      <c r="D36" s="56"/>
      <c r="E36" s="45"/>
    </row>
    <row r="37" spans="1:15" ht="15.75" thickBot="1">
      <c r="J37" s="117" t="s">
        <v>207</v>
      </c>
      <c r="K37" s="54" t="str">
        <f>IF(J9&gt;J17,H17,IF(J9&lt;J17,H9,""))</f>
        <v/>
      </c>
      <c r="L37" s="48"/>
      <c r="M37" s="49"/>
      <c r="N37" s="45"/>
    </row>
    <row r="38" spans="1:15" ht="13.5" thickBot="1">
      <c r="K38" s="52"/>
      <c r="L38" s="53" t="s">
        <v>229</v>
      </c>
      <c r="M38" s="99">
        <v>0.56944444444444442</v>
      </c>
      <c r="N38" s="47" t="str">
        <f>IF(M37&gt;M39,K37,IF(M37&lt;M39,K39,""))</f>
        <v/>
      </c>
      <c r="O38" s="55"/>
    </row>
    <row r="39" spans="1:15" ht="15.75" thickBot="1">
      <c r="J39" s="117" t="s">
        <v>208</v>
      </c>
      <c r="K39" s="54" t="str">
        <f>IF(J25&gt;J33,H33,IF(J25&lt;J33,H25,""))</f>
        <v/>
      </c>
      <c r="L39" s="55"/>
      <c r="M39" s="56"/>
      <c r="N39" s="45"/>
      <c r="O39" s="109" t="s">
        <v>104</v>
      </c>
    </row>
    <row r="42" spans="1:15" ht="13.5" thickBot="1">
      <c r="N42" s="54" t="str">
        <f>IF(M37&gt;M39,K39,IF(M37&lt;M39,K37,""))</f>
        <v/>
      </c>
      <c r="O42" s="55"/>
    </row>
    <row r="43" spans="1:15">
      <c r="O43" s="109" t="s">
        <v>105</v>
      </c>
    </row>
    <row r="44" spans="1:15" ht="15.75" thickBot="1">
      <c r="G44" s="111" t="s">
        <v>203</v>
      </c>
      <c r="H44" s="54" t="str">
        <f>IF(G7&gt;G11,E11,IF(G7&lt;G11,E7,""))</f>
        <v/>
      </c>
      <c r="I44" s="54"/>
      <c r="J44" s="49"/>
      <c r="K44" s="45"/>
    </row>
    <row r="45" spans="1:15">
      <c r="I45" s="51"/>
      <c r="K45" s="50"/>
    </row>
    <row r="46" spans="1:15" ht="13.5" thickBot="1">
      <c r="I46" s="60" t="s">
        <v>230</v>
      </c>
      <c r="J46" s="97">
        <v>0.55555555555555558</v>
      </c>
      <c r="K46" s="54" t="str">
        <f>IF(J44&gt;J48,H44,IF(J44&lt;J48,H48,""))</f>
        <v/>
      </c>
      <c r="L46" s="48"/>
      <c r="M46" s="49"/>
    </row>
    <row r="47" spans="1:15" ht="15">
      <c r="I47" s="51"/>
      <c r="J47" s="118" t="s">
        <v>209</v>
      </c>
      <c r="K47" s="58"/>
      <c r="N47" s="50"/>
    </row>
    <row r="48" spans="1:15" ht="15.75" thickBot="1">
      <c r="G48" s="111" t="s">
        <v>204</v>
      </c>
      <c r="H48" s="54" t="str">
        <f>IF(G15&gt;G19,E19,IF(G15&lt;G19,E15,""))</f>
        <v/>
      </c>
      <c r="I48" s="54"/>
      <c r="J48" s="56"/>
      <c r="K48" s="45"/>
      <c r="N48" s="50"/>
    </row>
    <row r="49" spans="7:15">
      <c r="I49" s="59"/>
      <c r="N49" s="50"/>
    </row>
    <row r="50" spans="7:15" ht="13.5" thickBot="1">
      <c r="I50" s="60"/>
      <c r="J50" s="60"/>
      <c r="K50" s="98"/>
      <c r="L50" s="60" t="s">
        <v>230</v>
      </c>
      <c r="M50" s="99">
        <v>0.56944444444444442</v>
      </c>
      <c r="N50" s="54" t="str">
        <f>IF(M46&gt;M54,K46,IF(M46&lt;M54,K54,""))</f>
        <v/>
      </c>
      <c r="O50" s="55"/>
    </row>
    <row r="51" spans="7:15">
      <c r="N51" s="50"/>
      <c r="O51" s="109" t="s">
        <v>106</v>
      </c>
    </row>
    <row r="52" spans="7:15" ht="15.75" thickBot="1">
      <c r="G52" s="111" t="s">
        <v>205</v>
      </c>
      <c r="H52" s="54" t="str">
        <f>IF(G23&gt;G27,E27,IF(G23&lt;G27,E23,""))</f>
        <v/>
      </c>
      <c r="I52" s="54"/>
      <c r="J52" s="49"/>
      <c r="K52" s="45"/>
      <c r="N52" s="50"/>
    </row>
    <row r="53" spans="7:15">
      <c r="I53" s="51"/>
      <c r="K53" s="50"/>
      <c r="N53" s="50"/>
    </row>
    <row r="54" spans="7:15" ht="13.5" thickBot="1">
      <c r="I54" s="60" t="s">
        <v>143</v>
      </c>
      <c r="J54" s="97">
        <v>0.55555555555555558</v>
      </c>
      <c r="K54" s="54" t="str">
        <f>IF(J52&gt;J56,H52,IF(J52&lt;J56,H56,""))</f>
        <v/>
      </c>
      <c r="L54" s="55"/>
      <c r="M54" s="56"/>
    </row>
    <row r="55" spans="7:15" ht="15">
      <c r="I55" s="51"/>
      <c r="J55" s="118" t="s">
        <v>210</v>
      </c>
      <c r="K55" s="58"/>
    </row>
    <row r="56" spans="7:15" ht="15.75" thickBot="1">
      <c r="G56" s="111" t="s">
        <v>206</v>
      </c>
      <c r="H56" s="54" t="str">
        <f>IF(G31&gt;G35,E35,IF(G31&lt;G35,E31,""))</f>
        <v/>
      </c>
      <c r="I56" s="54"/>
      <c r="J56" s="56"/>
      <c r="K56" s="45"/>
    </row>
    <row r="57" spans="7:15" ht="13.5" thickBot="1">
      <c r="I57" s="59"/>
      <c r="N57" s="54" t="str">
        <f>IF(M46&gt;M54,K54,IF(M46&lt;M54,K46,""))</f>
        <v/>
      </c>
      <c r="O57" s="55"/>
    </row>
    <row r="58" spans="7:15">
      <c r="I58" s="45"/>
      <c r="O58" s="109" t="s">
        <v>111</v>
      </c>
    </row>
    <row r="61" spans="7:15" ht="15.75" thickBot="1">
      <c r="J61" s="113" t="s">
        <v>211</v>
      </c>
      <c r="K61" s="54" t="str">
        <f>IF(J44&gt;J48,H48,IF(J44&lt;J48,H44,""))</f>
        <v/>
      </c>
      <c r="L61" s="48"/>
      <c r="M61" s="49"/>
      <c r="N61" s="45"/>
    </row>
    <row r="62" spans="7:15" ht="13.5" thickBot="1">
      <c r="K62" s="52"/>
      <c r="L62" s="53" t="s">
        <v>143</v>
      </c>
      <c r="M62" s="99">
        <v>0.56944444444444442</v>
      </c>
      <c r="N62" s="47" t="str">
        <f>IF(M61&gt;M63,K61,IF(M61&lt;M63,K63,""))</f>
        <v/>
      </c>
      <c r="O62" s="55"/>
    </row>
    <row r="63" spans="7:15" ht="15.75" thickBot="1">
      <c r="J63" s="113" t="s">
        <v>212</v>
      </c>
      <c r="K63" s="54" t="str">
        <f>IF(J52&gt;J56,H56,IF(J52&lt;J56,H52,""))</f>
        <v/>
      </c>
      <c r="L63" s="55"/>
      <c r="M63" s="56"/>
      <c r="N63" s="45"/>
      <c r="O63" s="109" t="s">
        <v>112</v>
      </c>
    </row>
    <row r="66" spans="14:15" ht="13.5" thickBot="1">
      <c r="N66" s="54" t="str">
        <f>IF(M61&gt;M63,K63,IF(M61&lt;M63,K61,""))</f>
        <v/>
      </c>
      <c r="O66" s="55"/>
    </row>
    <row r="67" spans="14:15">
      <c r="O67" s="109" t="s">
        <v>113</v>
      </c>
    </row>
  </sheetData>
  <mergeCells count="1">
    <mergeCell ref="A2:J2"/>
  </mergeCells>
  <pageMargins left="0.7" right="0.7" top="0.75" bottom="0.75" header="0.3" footer="0.3"/>
  <pageSetup paperSize="9" scale="51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17</vt:i4>
      </vt:variant>
    </vt:vector>
  </HeadingPairs>
  <TitlesOfParts>
    <vt:vector size="25" baseType="lpstr">
      <vt:lpstr>8 Taules  (2)</vt:lpstr>
      <vt:lpstr>dobles ale</vt:lpstr>
      <vt:lpstr>alevi -1</vt:lpstr>
      <vt:lpstr>alevi  2</vt:lpstr>
      <vt:lpstr>alevi -3</vt:lpstr>
      <vt:lpstr>alevi-4</vt:lpstr>
      <vt:lpstr>alevi-5</vt:lpstr>
      <vt:lpstr>Quadre Final 5 Taules</vt:lpstr>
      <vt:lpstr>'8 Taules  (2)'!Área_de_impresión</vt:lpstr>
      <vt:lpstr>'alevi  2'!Área_de_impresión</vt:lpstr>
      <vt:lpstr>'alevi -1'!Área_de_impresión</vt:lpstr>
      <vt:lpstr>'alevi -3'!Área_de_impresión</vt:lpstr>
      <vt:lpstr>'alevi-4'!Área_de_impresión</vt:lpstr>
      <vt:lpstr>'alevi-5'!Área_de_impresión</vt:lpstr>
      <vt:lpstr>'dobles ale'!Área_de_impresión</vt:lpstr>
      <vt:lpstr>'alevi  2'!result</vt:lpstr>
      <vt:lpstr>'alevi -3'!result</vt:lpstr>
      <vt:lpstr>'alevi-4'!result</vt:lpstr>
      <vt:lpstr>'alevi-5'!result</vt:lpstr>
      <vt:lpstr>result</vt:lpstr>
      <vt:lpstr>'alevi  2'!Títulos_a_imprimir</vt:lpstr>
      <vt:lpstr>'alevi -1'!Títulos_a_imprimir</vt:lpstr>
      <vt:lpstr>'alevi -3'!Títulos_a_imprimir</vt:lpstr>
      <vt:lpstr>'alevi-4'!Títulos_a_imprimir</vt:lpstr>
      <vt:lpstr>'alevi-5'!Títulos_a_imprimir</vt:lpstr>
    </vt:vector>
  </TitlesOfParts>
  <Company>Federació Catalana de Tennis de Taula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as</cp:lastModifiedBy>
  <cp:lastPrinted>2014-03-06T17:13:12Z</cp:lastPrinted>
  <dcterms:created xsi:type="dcterms:W3CDTF">2003-08-09T15:51:37Z</dcterms:created>
  <dcterms:modified xsi:type="dcterms:W3CDTF">2014-03-07T22:56:31Z</dcterms:modified>
</cp:coreProperties>
</file>