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595" windowHeight="6660" tabRatio="915" activeTab="2"/>
  </bookViews>
  <sheets>
    <sheet name="7 taules" sheetId="13" r:id="rId1"/>
    <sheet name="Rànquing" sheetId="1" r:id="rId2"/>
    <sheet name="juvenil " sheetId="14" r:id="rId3"/>
    <sheet name="dobles juvenils" sheetId="11" r:id="rId4"/>
  </sheets>
  <externalReferences>
    <externalReference r:id="rId5"/>
    <externalReference r:id="rId6"/>
    <externalReference r:id="rId7"/>
    <externalReference r:id="rId8"/>
  </externalReferences>
  <definedNames>
    <definedName name="a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Absolut1" localSheetId="0">#REF!</definedName>
    <definedName name="Absolut1" localSheetId="2">#REF!</definedName>
    <definedName name="Absolut1">#REF!</definedName>
    <definedName name="Absolut100" localSheetId="0">#REF!</definedName>
    <definedName name="Absolut100" localSheetId="2">#REF!</definedName>
    <definedName name="Absolut100">#REF!</definedName>
    <definedName name="Absolut20" localSheetId="0">#REF!</definedName>
    <definedName name="Absolut20" localSheetId="2">#REF!</definedName>
    <definedName name="Absolut20">#REF!</definedName>
    <definedName name="Absolut40" localSheetId="0">#REF!</definedName>
    <definedName name="Absolut40" localSheetId="2">#REF!</definedName>
    <definedName name="Absolut40">#REF!</definedName>
    <definedName name="Absolut60" localSheetId="0">#REF!</definedName>
    <definedName name="Absolut60" localSheetId="2">#REF!</definedName>
    <definedName name="Absolut60">#REF!</definedName>
    <definedName name="Absolut75" localSheetId="0">#REF!</definedName>
    <definedName name="Absolut75" localSheetId="2">#REF!</definedName>
    <definedName name="Absolut75">#REF!</definedName>
    <definedName name="Absolut80" localSheetId="0">#REF!</definedName>
    <definedName name="Absolut80" localSheetId="2">#REF!</definedName>
    <definedName name="Absolut80">#REF!</definedName>
    <definedName name="_xlnm.Print_Area" localSheetId="0">'7 taules'!$A$1:$N$20</definedName>
    <definedName name="_xlnm.Print_Area" localSheetId="3">'dobles juvenils'!$A$1:$P$38</definedName>
    <definedName name="_xlnm.Print_Area" localSheetId="2">'juvenil '!$A$12:$BY$113</definedName>
    <definedName name="Borrar" localSheetId="0">#REF!,#REF!,#REF!,#REF!</definedName>
    <definedName name="Borrar" localSheetId="2">#REF!,#REF!,#REF!,#REF!</definedName>
    <definedName name="Borrar">#REF!,#REF!,#REF!,#REF!</definedName>
    <definedName name="fem">[2]Hoja1!$E$11,[2]Hoja1!$E$19,[2]Hoja1!$I$15,[2]Hoja1!$I$31,[2]Hoja1!$E$27,[2]Hoja1!$E$35,[2]Hoja1!$M$23,[2]Hoja1!$E$43,[2]Hoja1!$E$51,[2]Hoja1!$I$47,[2]Hoja1!$M$55,[2]Hoja1!$I$63,[2]Hoja1!$E$59,[2]Hoja1!$E$67</definedName>
    <definedName name="impri" localSheetId="0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mpri" localSheetId="3">[2]Hoja1!$E$11,[2]Hoja1!$E$19,[2]Hoja1!$I$15,[2]Hoja1!$I$31,[2]Hoja1!$E$27,[2]Hoja1!$E$35,[2]Hoja1!$M$23,[2]Hoja1!$E$43,[2]Hoja1!$E$51,[2]Hoja1!$I$47,[2]Hoja1!$M$55,[2]Hoja1!$I$63,[2]Hoja1!$E$59,[2]Hoja1!$E$67</definedName>
    <definedName name="impri" localSheetId="2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mpri">[2]Hoja1!$E$11,[2]Hoja1!$E$19,[2]Hoja1!$I$15,[2]Hoja1!$I$31,[2]Hoja1!$E$27,[2]Hoja1!$E$35,[2]Hoja1!$M$23,[2]Hoja1!$E$43,[2]Hoja1!$E$51,[2]Hoja1!$I$47,[2]Hoja1!$M$55,[2]Hoja1!$I$63,[2]Hoja1!$E$59,[2]Hoja1!$E$67</definedName>
    <definedName name="impri2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nf.">[2]Hoja1!$E$11,[2]Hoja1!$E$19,[2]Hoja1!$I$15,[2]Hoja1!$I$31,[2]Hoja1!$E$27,[2]Hoja1!$E$35,[2]Hoja1!$M$23,[2]Hoja1!$E$43,[2]Hoja1!$E$51,[2]Hoja1!$I$47,[2]Hoja1!$M$55,[2]Hoja1!$I$63,[2]Hoja1!$E$59,[2]Hoja1!$E$67</definedName>
    <definedName name="infantil">[2]Hoja1!$E$11,[2]Hoja1!$E$19,[2]Hoja1!$I$15,[2]Hoja1!$I$31,[2]Hoja1!$E$27,[2]Hoja1!$E$35,[2]Hoja1!$M$23,[2]Hoja1!$E$43,[2]Hoja1!$E$51,[2]Hoja1!$I$47,[2]Hoja1!$M$55,[2]Hoja1!$I$63,[2]Hoja1!$E$59,[2]Hoja1!$E$67</definedName>
    <definedName name="Infantil1" localSheetId="0">#REF!</definedName>
    <definedName name="Infantil1" localSheetId="2">#REF!</definedName>
    <definedName name="Infantil1">#REF!</definedName>
    <definedName name="Inff" localSheetId="0">#REF!,#REF!,#REF!,#REF!,#REF!,#REF!,#REF!,#REF!,#REF!,#REF!,#REF!,#REF!,#REF!,#REF!</definedName>
    <definedName name="Inff" localSheetId="3">#REF!,#REF!,#REF!,#REF!,#REF!,#REF!,#REF!,#REF!,#REF!,#REF!,#REF!,#REF!,#REF!,#REF!</definedName>
    <definedName name="Inff" localSheetId="2">#REF!,#REF!,#REF!,#REF!,#REF!,#REF!,#REF!,#REF!,#REF!,#REF!,#REF!,#REF!,#REF!,#REF!</definedName>
    <definedName name="Inff">#REF!,#REF!,#REF!,#REF!,#REF!,#REF!,#REF!,#REF!,#REF!,#REF!,#REF!,#REF!,#REF!,#REF!</definedName>
    <definedName name="result" localSheetId="2">'juvenil '!$CJ$45:$CL$53</definedName>
    <definedName name="result">'[3]BENJAMINS-1'!$CJ$45:$CL$53</definedName>
    <definedName name="taules8">#REF!</definedName>
    <definedName name="_xlnm.Print_Titles" localSheetId="2">'juvenil '!$12:$16</definedName>
  </definedNames>
  <calcPr calcId="124519"/>
</workbook>
</file>

<file path=xl/calcChain.xml><?xml version="1.0" encoding="utf-8"?>
<calcChain xmlns="http://schemas.openxmlformats.org/spreadsheetml/2006/main">
  <c r="K109" i="14"/>
  <c r="CD103"/>
  <c r="CH102" s="1"/>
  <c r="CE101"/>
  <c r="CD101"/>
  <c r="BU101"/>
  <c r="BE101"/>
  <c r="CF101" s="1"/>
  <c r="CD99"/>
  <c r="CI98" s="1"/>
  <c r="CD98"/>
  <c r="BU97"/>
  <c r="BE97"/>
  <c r="CG97" s="1"/>
  <c r="CD95"/>
  <c r="CF94" s="1"/>
  <c r="CE94"/>
  <c r="CD94"/>
  <c r="BU93"/>
  <c r="BE93"/>
  <c r="CH93" s="1"/>
  <c r="CD91"/>
  <c r="CF90"/>
  <c r="CE90"/>
  <c r="CD89"/>
  <c r="BU89"/>
  <c r="BE89"/>
  <c r="CI89" s="1"/>
  <c r="CD87"/>
  <c r="CH86" s="1"/>
  <c r="CE85"/>
  <c r="CD85"/>
  <c r="BU85"/>
  <c r="BE85"/>
  <c r="CF85" s="1"/>
  <c r="BU81"/>
  <c r="BU77"/>
  <c r="BU73"/>
  <c r="BU69"/>
  <c r="BU65"/>
  <c r="BU61"/>
  <c r="BU57"/>
  <c r="BU53"/>
  <c r="BU49"/>
  <c r="BU45"/>
  <c r="BH35"/>
  <c r="AP35"/>
  <c r="CI90" s="1"/>
  <c r="V35"/>
  <c r="D35"/>
  <c r="K110" s="1"/>
  <c r="BH32"/>
  <c r="AP32"/>
  <c r="K112" s="1"/>
  <c r="V32"/>
  <c r="D32"/>
  <c r="BH29"/>
  <c r="AP29"/>
  <c r="CG90" s="1"/>
  <c r="V29"/>
  <c r="D29"/>
  <c r="K108" s="1"/>
  <c r="BS24"/>
  <c r="AP24"/>
  <c r="I24"/>
  <c r="BT21"/>
  <c r="BJ21"/>
  <c r="AZ21"/>
  <c r="J21"/>
  <c r="BR18"/>
  <c r="AV18"/>
  <c r="T18"/>
  <c r="B2"/>
  <c r="N95" s="1"/>
  <c r="N53" l="1"/>
  <c r="BE53" s="1"/>
  <c r="N59"/>
  <c r="CD59" s="1"/>
  <c r="N69"/>
  <c r="BE69" s="1"/>
  <c r="N75"/>
  <c r="CD75" s="1"/>
  <c r="N85"/>
  <c r="CI85"/>
  <c r="CG86"/>
  <c r="CH89"/>
  <c r="N91"/>
  <c r="CG93"/>
  <c r="CI94"/>
  <c r="CF97"/>
  <c r="CH98"/>
  <c r="N101"/>
  <c r="CI101"/>
  <c r="CG102"/>
  <c r="K111"/>
  <c r="K113"/>
  <c r="N49"/>
  <c r="BE49" s="1"/>
  <c r="N55"/>
  <c r="CD55" s="1"/>
  <c r="N65"/>
  <c r="CD67" s="1"/>
  <c r="N71"/>
  <c r="CD71" s="1"/>
  <c r="N81"/>
  <c r="CD83" s="1"/>
  <c r="CH85"/>
  <c r="CF86"/>
  <c r="N87"/>
  <c r="CG89"/>
  <c r="CF93"/>
  <c r="CH94"/>
  <c r="N97"/>
  <c r="CE97"/>
  <c r="CI97"/>
  <c r="CG98"/>
  <c r="CH101"/>
  <c r="CF102"/>
  <c r="N103"/>
  <c r="N45"/>
  <c r="CD47" s="1"/>
  <c r="N51"/>
  <c r="CD51" s="1"/>
  <c r="N61"/>
  <c r="BE61" s="1"/>
  <c r="N67"/>
  <c r="BE65" s="1"/>
  <c r="N77"/>
  <c r="CD79" s="1"/>
  <c r="N83"/>
  <c r="BE81" s="1"/>
  <c r="CG85"/>
  <c r="CE86"/>
  <c r="CI86"/>
  <c r="CF89"/>
  <c r="CD90"/>
  <c r="CH90"/>
  <c r="N93"/>
  <c r="CE93"/>
  <c r="CI93"/>
  <c r="CG94"/>
  <c r="CD97"/>
  <c r="CH97"/>
  <c r="CF98"/>
  <c r="N99"/>
  <c r="CG101"/>
  <c r="CE102"/>
  <c r="CI102"/>
  <c r="N47"/>
  <c r="BE45" s="1"/>
  <c r="N57"/>
  <c r="BE57" s="1"/>
  <c r="N63"/>
  <c r="CD63" s="1"/>
  <c r="N73"/>
  <c r="BE73" s="1"/>
  <c r="N79"/>
  <c r="BE77" s="1"/>
  <c r="CD86"/>
  <c r="N89"/>
  <c r="CE89"/>
  <c r="CD93"/>
  <c r="CE98"/>
  <c r="CD102"/>
  <c r="CI57" l="1"/>
  <c r="CE57"/>
  <c r="CF57"/>
  <c r="CG57"/>
  <c r="CH57"/>
  <c r="CD57"/>
  <c r="CF78"/>
  <c r="CG78"/>
  <c r="CH78"/>
  <c r="CD78"/>
  <c r="CI78"/>
  <c r="CE78"/>
  <c r="CF62"/>
  <c r="CG62"/>
  <c r="CH62"/>
  <c r="CD62"/>
  <c r="CI62"/>
  <c r="CE62"/>
  <c r="CI50"/>
  <c r="CE50"/>
  <c r="CF50"/>
  <c r="CG50"/>
  <c r="CH50"/>
  <c r="CD50"/>
  <c r="CG58"/>
  <c r="CH58"/>
  <c r="CD58"/>
  <c r="CI58"/>
  <c r="CE58"/>
  <c r="CF58"/>
  <c r="CI73"/>
  <c r="CE73"/>
  <c r="CF73"/>
  <c r="CG73"/>
  <c r="CH73"/>
  <c r="CD73"/>
  <c r="CH61"/>
  <c r="CD61"/>
  <c r="CI61"/>
  <c r="CE61"/>
  <c r="CF61"/>
  <c r="CG61"/>
  <c r="CI82"/>
  <c r="CE82"/>
  <c r="CF82"/>
  <c r="CG82"/>
  <c r="CH82"/>
  <c r="CD82"/>
  <c r="CG49"/>
  <c r="CH49"/>
  <c r="CD49"/>
  <c r="CI49"/>
  <c r="CE49"/>
  <c r="CF49"/>
  <c r="CF69"/>
  <c r="CG69"/>
  <c r="CH69"/>
  <c r="CD69"/>
  <c r="CI69"/>
  <c r="CE69"/>
  <c r="CF46"/>
  <c r="CG46"/>
  <c r="CH46"/>
  <c r="CD46"/>
  <c r="CI46"/>
  <c r="CE46"/>
  <c r="CE107" s="1"/>
  <c r="CI66"/>
  <c r="CE66"/>
  <c r="CF66"/>
  <c r="CG66"/>
  <c r="CH66"/>
  <c r="CD66"/>
  <c r="CF53"/>
  <c r="CG53"/>
  <c r="CH53"/>
  <c r="CD53"/>
  <c r="CI53"/>
  <c r="CE53"/>
  <c r="CG81"/>
  <c r="CH81"/>
  <c r="CD81"/>
  <c r="CI81"/>
  <c r="CE81"/>
  <c r="CF81"/>
  <c r="CH70"/>
  <c r="CD70"/>
  <c r="CI70"/>
  <c r="CE70"/>
  <c r="CF70"/>
  <c r="CG70"/>
  <c r="CH77"/>
  <c r="CD77"/>
  <c r="CI77"/>
  <c r="CE77"/>
  <c r="CF77"/>
  <c r="CG77"/>
  <c r="CH45"/>
  <c r="CD45"/>
  <c r="CD105" s="1"/>
  <c r="CI45"/>
  <c r="CE45"/>
  <c r="CF45"/>
  <c r="CG45"/>
  <c r="CG105" s="1"/>
  <c r="CG65"/>
  <c r="CH65"/>
  <c r="CD65"/>
  <c r="CI65"/>
  <c r="CE65"/>
  <c r="CF65"/>
  <c r="CH54"/>
  <c r="CD54"/>
  <c r="CI54"/>
  <c r="CE54"/>
  <c r="CF54"/>
  <c r="CG54"/>
  <c r="CG74"/>
  <c r="CH74"/>
  <c r="CD74"/>
  <c r="CI74"/>
  <c r="CE74"/>
  <c r="CF74"/>
  <c r="AK111" l="1"/>
  <c r="CI105"/>
  <c r="CF105"/>
  <c r="CH105"/>
  <c r="CI107"/>
  <c r="CF107"/>
  <c r="CG107"/>
  <c r="AN111" s="1"/>
  <c r="CH107"/>
  <c r="CE105"/>
  <c r="CD107"/>
  <c r="AN108" s="1"/>
  <c r="AN112" l="1"/>
  <c r="AH111" s="1"/>
  <c r="AK112"/>
  <c r="AK113"/>
  <c r="AN113"/>
  <c r="AK108"/>
  <c r="AH108" s="1"/>
  <c r="AK109"/>
  <c r="AN109"/>
  <c r="AN110"/>
  <c r="AK110"/>
  <c r="AT111" l="1"/>
  <c r="AT108"/>
  <c r="AH110"/>
  <c r="AH109"/>
  <c r="AH112"/>
  <c r="AH113"/>
  <c r="AT109" l="1"/>
  <c r="AT112"/>
  <c r="G112" s="1"/>
  <c r="G113"/>
  <c r="AT113"/>
  <c r="AT110"/>
  <c r="G110" s="1"/>
  <c r="G111" l="1"/>
  <c r="G109"/>
  <c r="G108"/>
  <c r="B13" i="11"/>
  <c r="N12"/>
  <c r="O12" s="1"/>
  <c r="I12"/>
  <c r="B12"/>
  <c r="N11"/>
  <c r="O11" s="1"/>
  <c r="B11"/>
  <c r="N10"/>
  <c r="O10" s="1"/>
  <c r="B10"/>
  <c r="B9"/>
  <c r="N8"/>
  <c r="O8" s="1"/>
  <c r="B8"/>
  <c r="C3"/>
  <c r="A1"/>
</calcChain>
</file>

<file path=xl/comments1.xml><?xml version="1.0" encoding="utf-8"?>
<comments xmlns="http://schemas.openxmlformats.org/spreadsheetml/2006/main">
  <authors>
    <author>Nemo</author>
  </authors>
  <commentList>
    <comment ref="G9" authorId="0">
      <text>
        <r>
          <rPr>
            <b/>
            <sz val="8"/>
            <color indexed="81"/>
            <rFont val="Tahoma"/>
            <family val="2"/>
          </rPr>
          <t>Columna A Absolut
Columna B Femení
Columna C Infantil
Columna D Veterà</t>
        </r>
      </text>
    </comment>
  </commentList>
</comments>
</file>

<file path=xl/sharedStrings.xml><?xml version="1.0" encoding="utf-8"?>
<sst xmlns="http://schemas.openxmlformats.org/spreadsheetml/2006/main" count="364" uniqueCount="184">
  <si>
    <t>Data:</t>
  </si>
  <si>
    <t>DIA</t>
  </si>
  <si>
    <t>HORA</t>
  </si>
  <si>
    <t>ÀRBITRE</t>
  </si>
  <si>
    <t>TAULA</t>
  </si>
  <si>
    <t>PARTIT</t>
  </si>
  <si>
    <t>Nº</t>
  </si>
  <si>
    <t>GRUP 1</t>
  </si>
  <si>
    <t>PT</t>
  </si>
  <si>
    <t>CLS</t>
  </si>
  <si>
    <t>2 - 3</t>
  </si>
  <si>
    <t>1</t>
  </si>
  <si>
    <t>1 - 4</t>
  </si>
  <si>
    <t>2 - 4</t>
  </si>
  <si>
    <t>2</t>
  </si>
  <si>
    <t>1 - 3</t>
  </si>
  <si>
    <t>3 - 4</t>
  </si>
  <si>
    <t>4</t>
  </si>
  <si>
    <t>1 - 2</t>
  </si>
  <si>
    <t>PROVA INFANTIL</t>
  </si>
  <si>
    <t>Cristian Fernández</t>
  </si>
  <si>
    <t>Miquel Hernàndez</t>
  </si>
  <si>
    <t>Albert Ribera</t>
  </si>
  <si>
    <t>Adolfo Carabot</t>
  </si>
  <si>
    <t>Daniel Jimenez</t>
  </si>
  <si>
    <t>IV TORNEIG DEL CIRCUIT DE LA  R. T. A LLEIDA DE LA F C T T</t>
  </si>
  <si>
    <t>DOBLES  JUVENIL</t>
  </si>
  <si>
    <t>Albert Ribera/ Miquel Hernandez</t>
  </si>
  <si>
    <t>Jordi Ros / Adolfo Carabot</t>
  </si>
  <si>
    <t xml:space="preserve">c </t>
  </si>
  <si>
    <t>Campionat Provincial Juvenil  16/3/2014</t>
  </si>
  <si>
    <t>Taula 1</t>
  </si>
  <si>
    <t>Taula 2</t>
  </si>
  <si>
    <t>Taula 3</t>
  </si>
  <si>
    <t>Taula 4</t>
  </si>
  <si>
    <t>Taula 5</t>
  </si>
  <si>
    <t>Taula 6</t>
  </si>
  <si>
    <t>Taula 7</t>
  </si>
  <si>
    <t>Taula 8</t>
  </si>
  <si>
    <t>16:00-16:20</t>
  </si>
  <si>
    <t>16:20 - 16:40</t>
  </si>
  <si>
    <t>Grup 1 Juv</t>
  </si>
  <si>
    <t>1/2 Juv</t>
  </si>
  <si>
    <t>16:40-17:00</t>
  </si>
  <si>
    <t>3r i 4t</t>
  </si>
  <si>
    <t>5è i 6è</t>
  </si>
  <si>
    <t>17:00-17:20</t>
  </si>
  <si>
    <t>17:20-17:40</t>
  </si>
  <si>
    <t>final juvenil</t>
  </si>
  <si>
    <t xml:space="preserve">Dobles juv </t>
  </si>
  <si>
    <t>Grup 2 Juv</t>
  </si>
  <si>
    <t>Grup 1 Inf</t>
  </si>
  <si>
    <t>Grup 2 Inf</t>
  </si>
  <si>
    <t>Grup 3 Inf</t>
  </si>
  <si>
    <t>Grup 4 Inf</t>
  </si>
  <si>
    <t xml:space="preserve">1/4 Inf </t>
  </si>
  <si>
    <t xml:space="preserve">1/2 Inf </t>
  </si>
  <si>
    <t xml:space="preserve">Final Inf </t>
  </si>
  <si>
    <t xml:space="preserve">3r i 4t </t>
  </si>
  <si>
    <t xml:space="preserve">1/4 dob Inf </t>
  </si>
  <si>
    <t xml:space="preserve">1/2 dob inf </t>
  </si>
  <si>
    <t>1/2dob Inf</t>
  </si>
  <si>
    <t>17:40-18:00</t>
  </si>
  <si>
    <t>del 5è al 8è</t>
  </si>
  <si>
    <t>final Dob Inf</t>
  </si>
  <si>
    <t>3r i 4t dob Inf</t>
  </si>
  <si>
    <t>18:00- 18:20</t>
  </si>
  <si>
    <t>18:20-18:40</t>
  </si>
  <si>
    <t>18:40- 19:00</t>
  </si>
  <si>
    <t>7è i 8è</t>
  </si>
  <si>
    <t>I van FernandezDaniel Jimenez</t>
  </si>
  <si>
    <t>Jugadors</t>
  </si>
  <si>
    <t>Clubs</t>
  </si>
  <si>
    <t>Celebrat a:</t>
  </si>
  <si>
    <t>BORGES</t>
  </si>
  <si>
    <t>CTT Pont de Suert</t>
  </si>
  <si>
    <t>El dia:</t>
  </si>
  <si>
    <t>A les:</t>
  </si>
  <si>
    <t>CTT Borges</t>
  </si>
  <si>
    <t>Competició</t>
  </si>
  <si>
    <t>CAMPIONAT PROVINCIAL</t>
  </si>
  <si>
    <t>CTT Lleida</t>
  </si>
  <si>
    <t>Fase:</t>
  </si>
  <si>
    <t xml:space="preserve">Grup: </t>
  </si>
  <si>
    <t>Taula</t>
  </si>
  <si>
    <t>Cristian Fernandez</t>
  </si>
  <si>
    <t>CTT Mollerussa</t>
  </si>
  <si>
    <t>Categoria:</t>
  </si>
  <si>
    <t>juvenil</t>
  </si>
  <si>
    <t>Local de joc:</t>
  </si>
  <si>
    <t>CENTRE ENTREN. BORGES</t>
  </si>
  <si>
    <t>Temporada:</t>
  </si>
  <si>
    <t>13/14</t>
  </si>
  <si>
    <t>(*)  Codis: 3np= "3-np"; 30= "3-0"; 31= "3-1"; 32= "3-2"; np3= "np-3"; 03= "0-3"; 13= "1-3"; 23= "2-3"</t>
  </si>
  <si>
    <t>Federació Catalana de Tennis de Taula</t>
  </si>
  <si>
    <t>ver. 2010</t>
  </si>
  <si>
    <t>C/ Duquessa d'Orleans, 29</t>
  </si>
  <si>
    <t>08034 Barcelona. Tel. 93 280 03 00 - Fax. 93 280 35 42</t>
  </si>
  <si>
    <t xml:space="preserve">www.fctt.org  -  www.fctt.cat  -  fctt@fctt.org    </t>
  </si>
  <si>
    <t>Acta de l'encontre celebrat a:</t>
  </si>
  <si>
    <t>el dia:</t>
  </si>
  <si>
    <t xml:space="preserve">a les </t>
  </si>
  <si>
    <t>Grup:</t>
  </si>
  <si>
    <t>Taula:</t>
  </si>
  <si>
    <t>Competició:</t>
  </si>
  <si>
    <t>Temp.:</t>
  </si>
  <si>
    <t>GR.6</t>
  </si>
  <si>
    <t>GR.5</t>
  </si>
  <si>
    <t>GR.4</t>
  </si>
  <si>
    <t>GR.3</t>
  </si>
  <si>
    <t>jugador a</t>
  </si>
  <si>
    <t>1r.</t>
  </si>
  <si>
    <t>2n.</t>
  </si>
  <si>
    <t>3r,</t>
  </si>
  <si>
    <t>4t.</t>
  </si>
  <si>
    <t>5è</t>
  </si>
  <si>
    <t>GUANYADOR (NOM)</t>
  </si>
  <si>
    <t>RESULT</t>
  </si>
  <si>
    <t>jugador b</t>
  </si>
  <si>
    <t>JOC</t>
  </si>
  <si>
    <t>Codis</t>
  </si>
  <si>
    <t>PART</t>
  </si>
  <si>
    <t>3-5</t>
  </si>
  <si>
    <t>1-4</t>
  </si>
  <si>
    <t>2-3</t>
  </si>
  <si>
    <t>1-3</t>
  </si>
  <si>
    <t>11-9</t>
  </si>
  <si>
    <t>10-12</t>
  </si>
  <si>
    <t>8-11</t>
  </si>
  <si>
    <t>3-11</t>
  </si>
  <si>
    <t>-</t>
  </si>
  <si>
    <t>13</t>
  </si>
  <si>
    <t>3np</t>
  </si>
  <si>
    <t>3 - np</t>
  </si>
  <si>
    <t>a</t>
  </si>
  <si>
    <t>30</t>
  </si>
  <si>
    <t>3 - 0</t>
  </si>
  <si>
    <t>ARB -&gt;</t>
  </si>
  <si>
    <t>5</t>
  </si>
  <si>
    <t>31</t>
  </si>
  <si>
    <t>3 - 1</t>
  </si>
  <si>
    <t>32</t>
  </si>
  <si>
    <t>3 - 2</t>
  </si>
  <si>
    <t>2-6</t>
  </si>
  <si>
    <t>11-8</t>
  </si>
  <si>
    <t>11-2</t>
  </si>
  <si>
    <t>11-4</t>
  </si>
  <si>
    <t>np3</t>
  </si>
  <si>
    <t>np - 3</t>
  </si>
  <si>
    <t>b</t>
  </si>
  <si>
    <t>03</t>
  </si>
  <si>
    <t>0 - 3</t>
  </si>
  <si>
    <t>23</t>
  </si>
  <si>
    <t>4-5</t>
  </si>
  <si>
    <t>2-4</t>
  </si>
  <si>
    <t>1-2</t>
  </si>
  <si>
    <t>11-13</t>
  </si>
  <si>
    <t>11-1</t>
  </si>
  <si>
    <t xml:space="preserve"> </t>
  </si>
  <si>
    <t>6</t>
  </si>
  <si>
    <t>3</t>
  </si>
  <si>
    <t>2-5</t>
  </si>
  <si>
    <t>3-4</t>
  </si>
  <si>
    <t>11-6</t>
  </si>
  <si>
    <t>11-7</t>
  </si>
  <si>
    <t>1-6</t>
  </si>
  <si>
    <t>5-11</t>
  </si>
  <si>
    <t>1-5</t>
  </si>
  <si>
    <t>11-5</t>
  </si>
  <si>
    <t>16-14</t>
  </si>
  <si>
    <t>5-6</t>
  </si>
  <si>
    <t>7-11</t>
  </si>
  <si>
    <t>12-10</t>
  </si>
  <si>
    <t>9-11</t>
  </si>
  <si>
    <t>4-11</t>
  </si>
  <si>
    <t>4-6</t>
  </si>
  <si>
    <t>3-6</t>
  </si>
  <si>
    <t>Clasificacion provisional.</t>
  </si>
  <si>
    <t>PJ</t>
  </si>
  <si>
    <t>PG</t>
  </si>
  <si>
    <t>PP</t>
  </si>
  <si>
    <t>np</t>
  </si>
  <si>
    <t>pts</t>
  </si>
  <si>
    <t>CONTROL FCTT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</si>
</sst>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\-mmm"/>
  </numFmts>
  <fonts count="34">
    <font>
      <sz val="10"/>
      <name val="Arial"/>
    </font>
    <font>
      <b/>
      <sz val="8"/>
      <name val="Arial"/>
      <family val="2"/>
    </font>
    <font>
      <b/>
      <sz val="8"/>
      <name val="Arial"/>
      <family val="2"/>
    </font>
    <font>
      <b/>
      <i/>
      <sz val="12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sz val="10"/>
      <name val="Berlin Sans FB"/>
      <family val="2"/>
    </font>
    <font>
      <b/>
      <sz val="10"/>
      <color indexed="9"/>
      <name val="Berlin Sans FB"/>
    </font>
    <font>
      <b/>
      <sz val="10"/>
      <color indexed="9"/>
      <name val="Arial"/>
      <family val="2"/>
    </font>
    <font>
      <sz val="14"/>
      <name val="Arial"/>
      <family val="2"/>
    </font>
    <font>
      <b/>
      <sz val="6"/>
      <name val="Arial"/>
      <family val="2"/>
    </font>
    <font>
      <sz val="9"/>
      <color indexed="5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 Narrow"/>
      <family val="2"/>
    </font>
    <font>
      <b/>
      <sz val="7"/>
      <name val="Arial"/>
      <family val="2"/>
    </font>
    <font>
      <sz val="5"/>
      <name val="Arial"/>
      <family val="2"/>
    </font>
    <font>
      <sz val="5"/>
      <color indexed="13"/>
      <name val="Arial"/>
    </font>
    <font>
      <sz val="8"/>
      <name val="Arial"/>
    </font>
    <font>
      <sz val="8"/>
      <color indexed="17"/>
      <name val="Arial Narrow"/>
      <family val="2"/>
    </font>
    <font>
      <sz val="6"/>
      <name val="Arial"/>
      <family val="2"/>
    </font>
    <font>
      <sz val="7"/>
      <name val="Arial"/>
    </font>
    <font>
      <i/>
      <sz val="8"/>
      <name val="Arial Narrow"/>
      <family val="2"/>
    </font>
    <font>
      <b/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</cellStyleXfs>
  <cellXfs count="396">
    <xf numFmtId="0" fontId="0" fillId="0" borderId="0" xfId="0"/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4" borderId="0" xfId="0" applyFont="1" applyFill="1"/>
    <xf numFmtId="14" fontId="5" fillId="2" borderId="0" xfId="0" applyNumberFormat="1" applyFont="1" applyFill="1"/>
    <xf numFmtId="16" fontId="0" fillId="0" borderId="0" xfId="0" applyNumberFormat="1"/>
    <xf numFmtId="0" fontId="0" fillId="0" borderId="0" xfId="0" applyAlignment="1">
      <alignment horizontal="left"/>
    </xf>
    <xf numFmtId="0" fontId="2" fillId="2" borderId="2" xfId="0" applyFont="1" applyFill="1" applyBorder="1" applyAlignment="1" applyProtection="1">
      <alignment vertical="center"/>
    </xf>
    <xf numFmtId="0" fontId="2" fillId="2" borderId="3" xfId="0" quotePrefix="1" applyFont="1" applyFill="1" applyBorder="1" applyAlignment="1" applyProtection="1">
      <alignment horizontal="right" vertical="center"/>
    </xf>
    <xf numFmtId="0" fontId="0" fillId="0" borderId="0" xfId="0" applyProtection="1"/>
    <xf numFmtId="0" fontId="3" fillId="3" borderId="1" xfId="0" applyFont="1" applyFill="1" applyBorder="1" applyAlignment="1" applyProtection="1">
      <alignment horizontal="centerContinuous" vertical="center"/>
    </xf>
    <xf numFmtId="0" fontId="6" fillId="3" borderId="2" xfId="0" applyFont="1" applyFill="1" applyBorder="1" applyAlignment="1" applyProtection="1">
      <alignment horizontal="centerContinuous" vertical="center"/>
    </xf>
    <xf numFmtId="0" fontId="6" fillId="3" borderId="3" xfId="0" quotePrefix="1" applyFont="1" applyFill="1" applyBorder="1" applyAlignment="1" applyProtection="1">
      <alignment horizontal="centerContinuous" vertical="center"/>
    </xf>
    <xf numFmtId="0" fontId="7" fillId="0" borderId="0" xfId="0" applyFont="1" applyFill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7" fillId="2" borderId="0" xfId="0" applyFont="1" applyFill="1" applyAlignment="1" applyProtection="1">
      <alignment horizontal="centerContinuous"/>
    </xf>
    <xf numFmtId="0" fontId="0" fillId="0" borderId="0" xfId="0" applyBorder="1" applyProtection="1"/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quotePrefix="1" applyFont="1" applyBorder="1" applyAlignment="1" applyProtection="1">
      <alignment horizontal="center" vertical="center"/>
    </xf>
    <xf numFmtId="20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Continuous" vertical="center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20" fontId="2" fillId="0" borderId="0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center"/>
    </xf>
    <xf numFmtId="49" fontId="2" fillId="0" borderId="7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49" fontId="2" fillId="0" borderId="6" xfId="0" quotePrefix="1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20" fontId="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3" fillId="3" borderId="2" xfId="0" applyFont="1" applyFill="1" applyBorder="1" applyAlignment="1" applyProtection="1">
      <alignment horizontal="centerContinuous" vertical="center"/>
    </xf>
    <xf numFmtId="164" fontId="2" fillId="0" borderId="11" xfId="0" applyNumberFormat="1" applyFont="1" applyBorder="1" applyAlignment="1" applyProtection="1">
      <alignment horizontal="center" vertical="center" wrapText="1"/>
    </xf>
    <xf numFmtId="164" fontId="2" fillId="0" borderId="12" xfId="0" applyNumberFormat="1" applyFont="1" applyBorder="1" applyAlignment="1" applyProtection="1">
      <alignment horizontal="center" vertical="center" wrapText="1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11" fillId="0" borderId="0" xfId="0" applyFont="1" applyProtection="1"/>
    <xf numFmtId="0" fontId="7" fillId="0" borderId="0" xfId="0" applyFont="1" applyFill="1" applyBorder="1" applyAlignment="1">
      <alignment horizontal="centerContinuous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>
      <alignment horizontal="centerContinuous"/>
    </xf>
    <xf numFmtId="0" fontId="0" fillId="0" borderId="0" xfId="0" applyFill="1" applyBorder="1"/>
    <xf numFmtId="0" fontId="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Protection="1"/>
    <xf numFmtId="0" fontId="5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20" fontId="2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 applyProtection="1">
      <alignment horizontal="right"/>
    </xf>
    <xf numFmtId="20" fontId="2" fillId="0" borderId="0" xfId="0" applyNumberFormat="1" applyFont="1" applyFill="1" applyBorder="1" applyAlignment="1" applyProtection="1">
      <alignment horizontal="centerContinuous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11" fillId="0" borderId="0" xfId="0" applyFont="1" applyFill="1" applyBorder="1" applyProtection="1"/>
    <xf numFmtId="16" fontId="0" fillId="0" borderId="0" xfId="0" applyNumberFormat="1" applyFill="1" applyBorder="1" applyProtection="1"/>
    <xf numFmtId="0" fontId="1" fillId="0" borderId="6" xfId="0" applyFont="1" applyBorder="1" applyAlignment="1" applyProtection="1">
      <alignment horizontal="left" vertical="center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11" fillId="0" borderId="0" xfId="3"/>
    <xf numFmtId="0" fontId="11" fillId="0" borderId="0" xfId="3" applyAlignment="1">
      <alignment horizontal="center"/>
    </xf>
    <xf numFmtId="0" fontId="11" fillId="0" borderId="0" xfId="3" applyBorder="1" applyAlignment="1">
      <alignment horizontal="center"/>
    </xf>
    <xf numFmtId="0" fontId="11" fillId="0" borderId="0" xfId="3" applyFont="1" applyAlignment="1">
      <alignment horizontal="center"/>
    </xf>
    <xf numFmtId="0" fontId="1" fillId="0" borderId="0" xfId="3" applyFont="1"/>
    <xf numFmtId="0" fontId="4" fillId="0" borderId="6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11" fillId="0" borderId="11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3" applyFill="1" applyBorder="1" applyAlignment="1">
      <alignment horizontal="center"/>
    </xf>
    <xf numFmtId="0" fontId="11" fillId="0" borderId="13" xfId="3" applyFill="1" applyBorder="1" applyAlignment="1">
      <alignment horizontal="center"/>
    </xf>
    <xf numFmtId="20" fontId="1" fillId="0" borderId="0" xfId="3" applyNumberFormat="1" applyFont="1"/>
    <xf numFmtId="0" fontId="11" fillId="0" borderId="6" xfId="3" applyFill="1" applyBorder="1" applyAlignment="1">
      <alignment horizontal="center"/>
    </xf>
    <xf numFmtId="0" fontId="12" fillId="0" borderId="6" xfId="3" applyFont="1" applyFill="1" applyBorder="1" applyAlignment="1">
      <alignment horizontal="center"/>
    </xf>
    <xf numFmtId="0" fontId="11" fillId="0" borderId="0" xfId="3" applyFill="1" applyAlignment="1">
      <alignment horizontal="center"/>
    </xf>
    <xf numFmtId="0" fontId="11" fillId="0" borderId="6" xfId="3" applyFont="1" applyFill="1" applyBorder="1" applyAlignment="1">
      <alignment horizontal="center"/>
    </xf>
    <xf numFmtId="0" fontId="11" fillId="0" borderId="1" xfId="3" applyFont="1" applyFill="1" applyBorder="1" applyAlignment="1">
      <alignment horizontal="center"/>
    </xf>
    <xf numFmtId="0" fontId="11" fillId="0" borderId="0" xfId="3" applyFill="1"/>
    <xf numFmtId="0" fontId="11" fillId="0" borderId="0" xfId="3" applyFill="1" applyBorder="1"/>
    <xf numFmtId="0" fontId="12" fillId="0" borderId="0" xfId="3" applyFont="1" applyFill="1" applyBorder="1" applyAlignment="1">
      <alignment horizontal="center"/>
    </xf>
    <xf numFmtId="0" fontId="14" fillId="0" borderId="6" xfId="3" applyFont="1" applyFill="1" applyBorder="1" applyAlignment="1">
      <alignment horizontal="center"/>
    </xf>
    <xf numFmtId="0" fontId="14" fillId="7" borderId="6" xfId="3" applyFont="1" applyFill="1" applyBorder="1" applyAlignment="1">
      <alignment horizontal="center"/>
    </xf>
    <xf numFmtId="0" fontId="14" fillId="8" borderId="6" xfId="3" applyFont="1" applyFill="1" applyBorder="1" applyAlignment="1">
      <alignment horizontal="center"/>
    </xf>
    <xf numFmtId="0" fontId="13" fillId="9" borderId="6" xfId="3" applyFont="1" applyFill="1" applyBorder="1" applyAlignment="1">
      <alignment horizontal="center"/>
    </xf>
    <xf numFmtId="0" fontId="13" fillId="9" borderId="1" xfId="3" applyFont="1" applyFill="1" applyBorder="1" applyAlignment="1">
      <alignment horizontal="center"/>
    </xf>
    <xf numFmtId="0" fontId="13" fillId="10" borderId="6" xfId="3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7" xfId="0" quotePrefix="1" applyNumberFormat="1" applyFont="1" applyBorder="1" applyAlignment="1" applyProtection="1">
      <alignment horizontal="center" vertical="center"/>
    </xf>
    <xf numFmtId="49" fontId="2" fillId="0" borderId="8" xfId="0" quotePrefix="1" applyNumberFormat="1" applyFont="1" applyBorder="1" applyAlignment="1" applyProtection="1">
      <alignment horizontal="center" vertical="center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</xf>
    <xf numFmtId="0" fontId="11" fillId="11" borderId="14" xfId="0" applyFont="1" applyFill="1" applyBorder="1" applyProtection="1"/>
    <xf numFmtId="0" fontId="11" fillId="11" borderId="0" xfId="0" applyFont="1" applyFill="1" applyProtection="1"/>
    <xf numFmtId="0" fontId="0" fillId="11" borderId="0" xfId="0" applyFill="1" applyProtection="1"/>
    <xf numFmtId="0" fontId="16" fillId="0" borderId="0" xfId="0" applyFont="1" applyProtection="1"/>
    <xf numFmtId="0" fontId="16" fillId="11" borderId="0" xfId="0" applyFont="1" applyFill="1" applyProtection="1"/>
    <xf numFmtId="0" fontId="11" fillId="3" borderId="15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17" fillId="11" borderId="15" xfId="0" applyFont="1" applyFill="1" applyBorder="1" applyProtection="1"/>
    <xf numFmtId="0" fontId="17" fillId="11" borderId="17" xfId="0" applyFont="1" applyFill="1" applyBorder="1" applyProtection="1"/>
    <xf numFmtId="0" fontId="17" fillId="11" borderId="16" xfId="0" applyFont="1" applyFill="1" applyBorder="1" applyProtection="1"/>
    <xf numFmtId="0" fontId="18" fillId="12" borderId="18" xfId="0" applyFont="1" applyFill="1" applyBorder="1" applyProtection="1"/>
    <xf numFmtId="0" fontId="18" fillId="12" borderId="0" xfId="0" applyFont="1" applyFill="1" applyProtection="1"/>
    <xf numFmtId="0" fontId="11" fillId="12" borderId="0" xfId="0" applyFont="1" applyFill="1" applyProtection="1"/>
    <xf numFmtId="0" fontId="11" fillId="4" borderId="19" xfId="0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 applyProtection="1">
      <alignment horizontal="left" vertical="center"/>
      <protection locked="0"/>
    </xf>
    <xf numFmtId="0" fontId="8" fillId="4" borderId="20" xfId="0" applyFont="1" applyFill="1" applyBorder="1" applyAlignment="1" applyProtection="1">
      <alignment horizontal="left" vertical="center"/>
      <protection locked="0"/>
    </xf>
    <xf numFmtId="0" fontId="8" fillId="4" borderId="21" xfId="0" applyFont="1" applyFill="1" applyBorder="1" applyAlignment="1" applyProtection="1">
      <alignment horizontal="left" vertical="center"/>
      <protection locked="0"/>
    </xf>
    <xf numFmtId="0" fontId="8" fillId="4" borderId="16" xfId="0" applyFont="1" applyFill="1" applyBorder="1" applyAlignment="1" applyProtection="1">
      <alignment horizontal="left" vertical="center"/>
      <protection locked="0"/>
    </xf>
    <xf numFmtId="14" fontId="11" fillId="4" borderId="19" xfId="0" applyNumberFormat="1" applyFont="1" applyFill="1" applyBorder="1" applyAlignment="1" applyProtection="1">
      <alignment horizontal="center"/>
      <protection locked="0"/>
    </xf>
    <xf numFmtId="0" fontId="18" fillId="12" borderId="19" xfId="0" applyFont="1" applyFill="1" applyBorder="1" applyAlignment="1" applyProtection="1">
      <alignment horizontal="center"/>
    </xf>
    <xf numFmtId="20" fontId="11" fillId="4" borderId="19" xfId="0" applyNumberFormat="1" applyFont="1" applyFill="1" applyBorder="1" applyAlignment="1" applyProtection="1">
      <alignment horizontal="center"/>
      <protection locked="0"/>
    </xf>
    <xf numFmtId="0" fontId="11" fillId="4" borderId="19" xfId="0" applyNumberFormat="1" applyFont="1" applyFill="1" applyBorder="1" applyAlignment="1" applyProtection="1">
      <alignment horizontal="center"/>
      <protection locked="0"/>
    </xf>
    <xf numFmtId="0" fontId="18" fillId="12" borderId="19" xfId="0" applyFont="1" applyFill="1" applyBorder="1" applyProtection="1"/>
    <xf numFmtId="0" fontId="19" fillId="11" borderId="0" xfId="0" applyFont="1" applyFill="1" applyAlignment="1" applyProtection="1">
      <alignment horizontal="center"/>
    </xf>
    <xf numFmtId="49" fontId="11" fillId="4" borderId="15" xfId="0" applyNumberFormat="1" applyFont="1" applyFill="1" applyBorder="1" applyAlignment="1" applyProtection="1">
      <alignment horizontal="center"/>
      <protection locked="0"/>
    </xf>
    <xf numFmtId="49" fontId="11" fillId="4" borderId="17" xfId="0" applyNumberFormat="1" applyFont="1" applyFill="1" applyBorder="1" applyAlignment="1" applyProtection="1">
      <alignment horizontal="center"/>
      <protection locked="0"/>
    </xf>
    <xf numFmtId="49" fontId="11" fillId="4" borderId="16" xfId="0" applyNumberFormat="1" applyFont="1" applyFill="1" applyBorder="1" applyAlignment="1" applyProtection="1">
      <alignment horizontal="center"/>
      <protection locked="0"/>
    </xf>
    <xf numFmtId="0" fontId="11" fillId="13" borderId="0" xfId="0" applyFont="1" applyFill="1" applyAlignment="1" applyProtection="1">
      <alignment horizontal="justify" vertical="center"/>
    </xf>
    <xf numFmtId="0" fontId="11" fillId="11" borderId="0" xfId="0" applyFont="1" applyFill="1" applyAlignment="1" applyProtection="1">
      <alignment horizontal="justify" vertical="center"/>
    </xf>
    <xf numFmtId="0" fontId="9" fillId="11" borderId="0" xfId="0" applyFont="1" applyFill="1" applyProtection="1"/>
    <xf numFmtId="0" fontId="4" fillId="11" borderId="14" xfId="0" applyFont="1" applyFill="1" applyBorder="1" applyAlignment="1" applyProtection="1">
      <alignment vertical="center"/>
    </xf>
    <xf numFmtId="0" fontId="4" fillId="11" borderId="0" xfId="0" applyFont="1" applyFill="1" applyBorder="1" applyAlignment="1" applyProtection="1">
      <alignment vertical="center"/>
    </xf>
    <xf numFmtId="0" fontId="9" fillId="0" borderId="0" xfId="0" applyFont="1" applyProtection="1"/>
    <xf numFmtId="0" fontId="4" fillId="0" borderId="2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right" vertical="top"/>
    </xf>
    <xf numFmtId="0" fontId="21" fillId="0" borderId="0" xfId="0" applyFont="1" applyProtection="1"/>
    <xf numFmtId="0" fontId="4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11" fillId="0" borderId="0" xfId="0" applyFont="1" applyBorder="1" applyProtection="1"/>
    <xf numFmtId="0" fontId="4" fillId="0" borderId="25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9" fillId="0" borderId="0" xfId="0" applyFont="1" applyBorder="1" applyProtection="1"/>
    <xf numFmtId="0" fontId="4" fillId="0" borderId="0" xfId="0" applyFont="1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20" fontId="4" fillId="0" borderId="0" xfId="0" applyNumberFormat="1" applyFont="1" applyAlignment="1" applyProtection="1">
      <alignment horizontal="center"/>
    </xf>
    <xf numFmtId="0" fontId="22" fillId="0" borderId="0" xfId="0" applyFont="1" applyProtection="1"/>
    <xf numFmtId="0" fontId="9" fillId="0" borderId="0" xfId="0" applyFont="1" applyProtection="1"/>
    <xf numFmtId="0" fontId="4" fillId="0" borderId="27" xfId="0" applyFont="1" applyBorder="1" applyAlignment="1" applyProtection="1">
      <alignment horizontal="center"/>
    </xf>
    <xf numFmtId="20" fontId="4" fillId="0" borderId="27" xfId="0" applyNumberFormat="1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4" fillId="0" borderId="28" xfId="0" applyNumberFormat="1" applyFont="1" applyBorder="1" applyAlignment="1" applyProtection="1">
      <alignment horizontal="center"/>
    </xf>
    <xf numFmtId="0" fontId="9" fillId="0" borderId="28" xfId="0" applyFont="1" applyBorder="1" applyAlignment="1" applyProtection="1">
      <alignment horizontal="center"/>
    </xf>
    <xf numFmtId="0" fontId="4" fillId="0" borderId="0" xfId="0" applyNumberFormat="1" applyFont="1" applyAlignment="1" applyProtection="1">
      <alignment horizontal="center"/>
    </xf>
    <xf numFmtId="0" fontId="4" fillId="0" borderId="27" xfId="0" applyNumberFormat="1" applyFont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0" fontId="16" fillId="0" borderId="0" xfId="0" applyFont="1" applyFill="1" applyProtection="1"/>
    <xf numFmtId="0" fontId="8" fillId="0" borderId="2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</xf>
    <xf numFmtId="0" fontId="8" fillId="0" borderId="31" xfId="0" applyFont="1" applyBorder="1" applyAlignment="1" applyProtection="1">
      <alignment vertical="center"/>
    </xf>
    <xf numFmtId="0" fontId="24" fillId="14" borderId="22" xfId="0" applyFont="1" applyFill="1" applyBorder="1" applyAlignment="1" applyProtection="1">
      <alignment horizontal="center" vertical="center"/>
    </xf>
    <xf numFmtId="0" fontId="24" fillId="14" borderId="13" xfId="0" applyFont="1" applyFill="1" applyBorder="1" applyAlignment="1" applyProtection="1">
      <alignment horizontal="center" vertical="center"/>
    </xf>
    <xf numFmtId="0" fontId="24" fillId="14" borderId="23" xfId="0" applyFont="1" applyFill="1" applyBorder="1" applyAlignment="1" applyProtection="1">
      <alignment horizontal="center" vertical="center"/>
    </xf>
    <xf numFmtId="0" fontId="22" fillId="14" borderId="22" xfId="0" applyFont="1" applyFill="1" applyBorder="1" applyAlignment="1" applyProtection="1">
      <alignment horizontal="center"/>
    </xf>
    <xf numFmtId="0" fontId="22" fillId="14" borderId="13" xfId="0" applyFont="1" applyFill="1" applyBorder="1" applyAlignment="1" applyProtection="1">
      <alignment horizontal="center"/>
    </xf>
    <xf numFmtId="0" fontId="22" fillId="14" borderId="23" xfId="0" applyFont="1" applyFill="1" applyBorder="1" applyAlignment="1" applyProtection="1">
      <alignment horizontal="center"/>
    </xf>
    <xf numFmtId="0" fontId="25" fillId="14" borderId="13" xfId="0" applyFont="1" applyFill="1" applyBorder="1" applyAlignment="1" applyProtection="1">
      <alignment horizontal="center" vertical="center"/>
    </xf>
    <xf numFmtId="0" fontId="25" fillId="14" borderId="32" xfId="0" applyFont="1" applyFill="1" applyBorder="1" applyAlignment="1" applyProtection="1">
      <alignment horizontal="center" vertical="center"/>
    </xf>
    <xf numFmtId="0" fontId="25" fillId="14" borderId="22" xfId="0" applyFont="1" applyFill="1" applyBorder="1" applyAlignment="1" applyProtection="1">
      <alignment horizontal="center" vertical="center"/>
    </xf>
    <xf numFmtId="0" fontId="25" fillId="14" borderId="23" xfId="0" applyFont="1" applyFill="1" applyBorder="1" applyAlignment="1" applyProtection="1">
      <alignment horizontal="center" vertical="center"/>
    </xf>
    <xf numFmtId="0" fontId="24" fillId="14" borderId="18" xfId="0" applyFont="1" applyFill="1" applyBorder="1" applyAlignment="1" applyProtection="1">
      <alignment horizontal="center" vertical="center"/>
    </xf>
    <xf numFmtId="0" fontId="24" fillId="14" borderId="0" xfId="0" applyFont="1" applyFill="1" applyBorder="1" applyAlignment="1" applyProtection="1">
      <alignment horizontal="center" vertical="center"/>
    </xf>
    <xf numFmtId="0" fontId="24" fillId="14" borderId="24" xfId="0" applyFont="1" applyFill="1" applyBorder="1" applyAlignment="1" applyProtection="1">
      <alignment horizontal="center" vertical="center"/>
    </xf>
    <xf numFmtId="0" fontId="22" fillId="14" borderId="18" xfId="0" applyFont="1" applyFill="1" applyBorder="1" applyAlignment="1" applyProtection="1">
      <alignment horizontal="center"/>
    </xf>
    <xf numFmtId="0" fontId="22" fillId="14" borderId="0" xfId="0" applyFont="1" applyFill="1" applyBorder="1" applyAlignment="1" applyProtection="1">
      <alignment horizontal="center"/>
    </xf>
    <xf numFmtId="0" fontId="22" fillId="14" borderId="24" xfId="0" applyFont="1" applyFill="1" applyBorder="1" applyAlignment="1" applyProtection="1">
      <alignment horizontal="center"/>
    </xf>
    <xf numFmtId="0" fontId="25" fillId="14" borderId="0" xfId="0" applyFont="1" applyFill="1" applyBorder="1" applyAlignment="1" applyProtection="1">
      <alignment horizontal="center" vertical="center"/>
    </xf>
    <xf numFmtId="0" fontId="25" fillId="14" borderId="33" xfId="0" applyFont="1" applyFill="1" applyBorder="1" applyAlignment="1" applyProtection="1">
      <alignment horizontal="center" vertical="center"/>
    </xf>
    <xf numFmtId="0" fontId="25" fillId="14" borderId="18" xfId="0" applyFont="1" applyFill="1" applyBorder="1" applyAlignment="1" applyProtection="1">
      <alignment horizontal="center" vertical="center"/>
    </xf>
    <xf numFmtId="0" fontId="25" fillId="14" borderId="24" xfId="0" applyFont="1" applyFill="1" applyBorder="1" applyAlignment="1" applyProtection="1">
      <alignment horizontal="center" vertical="center"/>
    </xf>
    <xf numFmtId="0" fontId="24" fillId="14" borderId="25" xfId="0" applyFont="1" applyFill="1" applyBorder="1" applyAlignment="1" applyProtection="1">
      <alignment horizontal="center" vertical="center"/>
    </xf>
    <xf numFmtId="0" fontId="24" fillId="14" borderId="14" xfId="0" applyFont="1" applyFill="1" applyBorder="1" applyAlignment="1" applyProtection="1">
      <alignment horizontal="center" vertical="center"/>
    </xf>
    <xf numFmtId="0" fontId="24" fillId="14" borderId="26" xfId="0" applyFont="1" applyFill="1" applyBorder="1" applyAlignment="1" applyProtection="1">
      <alignment horizontal="center" vertical="center"/>
    </xf>
    <xf numFmtId="0" fontId="25" fillId="14" borderId="30" xfId="0" applyFont="1" applyFill="1" applyBorder="1" applyAlignment="1" applyProtection="1">
      <alignment horizontal="center" vertical="center"/>
    </xf>
    <xf numFmtId="0" fontId="22" fillId="13" borderId="18" xfId="0" applyFont="1" applyFill="1" applyBorder="1" applyProtection="1"/>
    <xf numFmtId="0" fontId="22" fillId="13" borderId="0" xfId="0" applyFont="1" applyFill="1" applyProtection="1"/>
    <xf numFmtId="0" fontId="26" fillId="14" borderId="15" xfId="0" applyFont="1" applyFill="1" applyBorder="1" applyAlignment="1" applyProtection="1">
      <alignment horizontal="center" vertical="center"/>
    </xf>
    <xf numFmtId="0" fontId="26" fillId="14" borderId="17" xfId="0" applyFont="1" applyFill="1" applyBorder="1" applyAlignment="1" applyProtection="1">
      <alignment horizontal="center" vertical="center"/>
    </xf>
    <xf numFmtId="0" fontId="22" fillId="14" borderId="25" xfId="0" applyFont="1" applyFill="1" applyBorder="1" applyAlignment="1" applyProtection="1">
      <alignment horizontal="center"/>
    </xf>
    <xf numFmtId="0" fontId="22" fillId="14" borderId="14" xfId="0" applyFont="1" applyFill="1" applyBorder="1" applyAlignment="1" applyProtection="1">
      <alignment horizontal="center"/>
    </xf>
    <xf numFmtId="0" fontId="22" fillId="14" borderId="26" xfId="0" applyFont="1" applyFill="1" applyBorder="1" applyAlignment="1" applyProtection="1">
      <alignment horizontal="center"/>
    </xf>
    <xf numFmtId="0" fontId="25" fillId="14" borderId="14" xfId="0" applyFont="1" applyFill="1" applyBorder="1" applyAlignment="1" applyProtection="1">
      <alignment horizontal="center" vertical="center"/>
    </xf>
    <xf numFmtId="0" fontId="25" fillId="14" borderId="31" xfId="0" applyFont="1" applyFill="1" applyBorder="1" applyAlignment="1" applyProtection="1">
      <alignment horizontal="center" vertical="center"/>
    </xf>
    <xf numFmtId="0" fontId="25" fillId="14" borderId="25" xfId="0" applyFont="1" applyFill="1" applyBorder="1" applyAlignment="1" applyProtection="1">
      <alignment horizontal="center" vertical="center"/>
    </xf>
    <xf numFmtId="0" fontId="25" fillId="14" borderId="26" xfId="0" applyFont="1" applyFill="1" applyBorder="1" applyAlignment="1" applyProtection="1">
      <alignment horizontal="center" vertical="center"/>
    </xf>
    <xf numFmtId="0" fontId="27" fillId="11" borderId="0" xfId="0" applyFont="1" applyFill="1" applyAlignment="1" applyProtection="1">
      <alignment horizontal="center"/>
    </xf>
    <xf numFmtId="49" fontId="1" fillId="0" borderId="22" xfId="0" applyNumberFormat="1" applyFont="1" applyFill="1" applyBorder="1" applyAlignment="1" applyProtection="1">
      <alignment horizontal="center" vertical="center"/>
    </xf>
    <xf numFmtId="49" fontId="1" fillId="0" borderId="13" xfId="0" applyNumberFormat="1" applyFont="1" applyFill="1" applyBorder="1" applyAlignment="1" applyProtection="1">
      <alignment horizontal="center" vertical="center"/>
    </xf>
    <xf numFmtId="49" fontId="1" fillId="0" borderId="23" xfId="0" applyNumberFormat="1" applyFont="1" applyFill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horizontal="left"/>
    </xf>
    <xf numFmtId="0" fontId="22" fillId="0" borderId="13" xfId="0" applyFont="1" applyBorder="1" applyAlignment="1" applyProtection="1">
      <alignment horizontal="left"/>
    </xf>
    <xf numFmtId="0" fontId="22" fillId="0" borderId="23" xfId="0" applyFont="1" applyBorder="1" applyAlignment="1" applyProtection="1">
      <alignment horizontal="left"/>
    </xf>
    <xf numFmtId="49" fontId="11" fillId="0" borderId="34" xfId="0" applyNumberFormat="1" applyFont="1" applyBorder="1" applyAlignment="1" applyProtection="1">
      <alignment horizontal="center" vertical="center"/>
      <protection locked="0"/>
    </xf>
    <xf numFmtId="49" fontId="11" fillId="0" borderId="32" xfId="0" applyNumberFormat="1" applyFont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</xf>
    <xf numFmtId="0" fontId="28" fillId="0" borderId="22" xfId="0" applyFont="1" applyFill="1" applyBorder="1" applyAlignment="1" applyProtection="1">
      <alignment horizontal="center" vertical="center"/>
    </xf>
    <xf numFmtId="0" fontId="28" fillId="0" borderId="13" xfId="0" applyFont="1" applyFill="1" applyBorder="1" applyAlignment="1" applyProtection="1">
      <alignment horizontal="center" vertical="center"/>
    </xf>
    <xf numFmtId="0" fontId="28" fillId="0" borderId="23" xfId="0" applyFont="1" applyFill="1" applyBorder="1" applyAlignment="1" applyProtection="1">
      <alignment horizontal="center" vertical="center"/>
    </xf>
    <xf numFmtId="49" fontId="29" fillId="13" borderId="18" xfId="0" applyNumberFormat="1" applyFont="1" applyFill="1" applyBorder="1" applyAlignment="1" applyProtection="1">
      <alignment horizontal="center" vertical="center"/>
      <protection locked="0"/>
    </xf>
    <xf numFmtId="49" fontId="29" fillId="13" borderId="0" xfId="0" applyNumberFormat="1" applyFont="1" applyFill="1" applyBorder="1" applyAlignment="1" applyProtection="1">
      <alignment horizontal="center" vertical="center"/>
      <protection locked="0"/>
    </xf>
    <xf numFmtId="0" fontId="30" fillId="15" borderId="19" xfId="0" applyFont="1" applyFill="1" applyBorder="1" applyProtection="1"/>
    <xf numFmtId="0" fontId="31" fillId="16" borderId="0" xfId="0" applyFont="1" applyFill="1" applyProtection="1"/>
    <xf numFmtId="0" fontId="31" fillId="16" borderId="0" xfId="0" quotePrefix="1" applyFont="1" applyFill="1" applyProtection="1"/>
    <xf numFmtId="49" fontId="1" fillId="0" borderId="18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24" xfId="0" applyNumberFormat="1" applyFont="1" applyFill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left"/>
    </xf>
    <xf numFmtId="0" fontId="22" fillId="0" borderId="0" xfId="0" applyFont="1" applyBorder="1" applyAlignment="1" applyProtection="1">
      <alignment horizontal="left"/>
    </xf>
    <xf numFmtId="0" fontId="22" fillId="0" borderId="24" xfId="0" applyFont="1" applyBorder="1" applyAlignment="1" applyProtection="1">
      <alignment horizontal="left"/>
    </xf>
    <xf numFmtId="49" fontId="11" fillId="0" borderId="35" xfId="0" applyNumberFormat="1" applyFont="1" applyBorder="1" applyAlignment="1" applyProtection="1">
      <alignment horizontal="center" vertical="center"/>
      <protection locked="0"/>
    </xf>
    <xf numFmtId="49" fontId="11" fillId="0" borderId="33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0" fontId="28" fillId="0" borderId="18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24" xfId="0" applyFont="1" applyFill="1" applyBorder="1" applyAlignment="1" applyProtection="1">
      <alignment horizontal="center" vertical="center"/>
    </xf>
    <xf numFmtId="0" fontId="30" fillId="17" borderId="19" xfId="0" applyFont="1" applyFill="1" applyBorder="1" applyProtection="1"/>
    <xf numFmtId="0" fontId="32" fillId="0" borderId="36" xfId="0" applyFont="1" applyBorder="1" applyAlignment="1" applyProtection="1">
      <alignment horizontal="right"/>
    </xf>
    <xf numFmtId="49" fontId="32" fillId="0" borderId="18" xfId="0" applyNumberFormat="1" applyFont="1" applyFill="1" applyBorder="1" applyAlignment="1" applyProtection="1">
      <alignment horizontal="center" vertical="center"/>
    </xf>
    <xf numFmtId="49" fontId="32" fillId="0" borderId="0" xfId="0" applyNumberFormat="1" applyFont="1" applyFill="1" applyBorder="1" applyAlignment="1" applyProtection="1">
      <alignment horizontal="center" vertical="center"/>
    </xf>
    <xf numFmtId="49" fontId="32" fillId="0" borderId="24" xfId="0" applyNumberFormat="1" applyFont="1" applyFill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left" vertical="top"/>
    </xf>
    <xf numFmtId="0" fontId="22" fillId="0" borderId="0" xfId="0" applyFont="1" applyBorder="1" applyAlignment="1" applyProtection="1">
      <alignment horizontal="left" vertical="top"/>
    </xf>
    <xf numFmtId="0" fontId="22" fillId="0" borderId="24" xfId="0" applyFont="1" applyBorder="1" applyAlignment="1" applyProtection="1">
      <alignment horizontal="left" vertical="top"/>
    </xf>
    <xf numFmtId="0" fontId="30" fillId="18" borderId="24" xfId="0" applyFont="1" applyFill="1" applyBorder="1" applyProtection="1"/>
    <xf numFmtId="0" fontId="30" fillId="18" borderId="0" xfId="0" applyFont="1" applyFill="1" applyProtection="1"/>
    <xf numFmtId="0" fontId="30" fillId="11" borderId="0" xfId="0" applyFont="1" applyFill="1" applyProtection="1"/>
    <xf numFmtId="0" fontId="32" fillId="0" borderId="37" xfId="0" applyFont="1" applyBorder="1" applyAlignment="1" applyProtection="1">
      <alignment horizontal="right"/>
    </xf>
    <xf numFmtId="49" fontId="32" fillId="0" borderId="38" xfId="0" applyNumberFormat="1" applyFont="1" applyFill="1" applyBorder="1" applyAlignment="1" applyProtection="1">
      <alignment horizontal="center" vertical="center"/>
    </xf>
    <xf numFmtId="49" fontId="32" fillId="0" borderId="27" xfId="0" applyNumberFormat="1" applyFont="1" applyFill="1" applyBorder="1" applyAlignment="1" applyProtection="1">
      <alignment horizontal="center" vertical="center"/>
    </xf>
    <xf numFmtId="49" fontId="32" fillId="0" borderId="39" xfId="0" applyNumberFormat="1" applyFont="1" applyFill="1" applyBorder="1" applyAlignment="1" applyProtection="1">
      <alignment horizontal="center" vertical="center"/>
    </xf>
    <xf numFmtId="0" fontId="22" fillId="0" borderId="38" xfId="0" applyFont="1" applyBorder="1" applyAlignment="1" applyProtection="1">
      <alignment horizontal="left" vertical="top"/>
    </xf>
    <xf numFmtId="0" fontId="22" fillId="0" borderId="27" xfId="0" applyFont="1" applyBorder="1" applyAlignment="1" applyProtection="1">
      <alignment horizontal="left" vertical="top"/>
    </xf>
    <xf numFmtId="0" fontId="22" fillId="0" borderId="39" xfId="0" applyFont="1" applyBorder="1" applyAlignment="1" applyProtection="1">
      <alignment horizontal="left" vertical="top"/>
    </xf>
    <xf numFmtId="0" fontId="9" fillId="0" borderId="38" xfId="0" applyFont="1" applyFill="1" applyBorder="1" applyAlignment="1" applyProtection="1">
      <alignment horizontal="left" vertical="center"/>
    </xf>
    <xf numFmtId="0" fontId="9" fillId="0" borderId="27" xfId="0" applyFont="1" applyFill="1" applyBorder="1" applyAlignment="1" applyProtection="1">
      <alignment horizontal="left" vertical="center"/>
    </xf>
    <xf numFmtId="0" fontId="9" fillId="0" borderId="39" xfId="0" applyFont="1" applyFill="1" applyBorder="1" applyAlignment="1" applyProtection="1">
      <alignment horizontal="left" vertical="center"/>
    </xf>
    <xf numFmtId="0" fontId="22" fillId="0" borderId="40" xfId="0" applyFont="1" applyBorder="1" applyAlignment="1" applyProtection="1">
      <alignment horizontal="left"/>
    </xf>
    <xf numFmtId="0" fontId="22" fillId="0" borderId="28" xfId="0" applyFont="1" applyBorder="1" applyAlignment="1" applyProtection="1">
      <alignment horizontal="left"/>
    </xf>
    <xf numFmtId="0" fontId="22" fillId="0" borderId="41" xfId="0" applyFont="1" applyBorder="1" applyAlignment="1" applyProtection="1">
      <alignment horizontal="left"/>
    </xf>
    <xf numFmtId="49" fontId="11" fillId="0" borderId="42" xfId="0" applyNumberFormat="1" applyFont="1" applyBorder="1" applyAlignment="1" applyProtection="1">
      <alignment horizontal="center" vertical="center"/>
      <protection locked="0"/>
    </xf>
    <xf numFmtId="49" fontId="11" fillId="0" borderId="43" xfId="0" applyNumberFormat="1" applyFont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left" vertical="center"/>
    </xf>
    <xf numFmtId="0" fontId="9" fillId="0" borderId="28" xfId="0" applyFont="1" applyFill="1" applyBorder="1" applyAlignment="1" applyProtection="1">
      <alignment horizontal="left" vertical="center"/>
    </xf>
    <xf numFmtId="0" fontId="9" fillId="0" borderId="41" xfId="0" applyFont="1" applyFill="1" applyBorder="1" applyAlignment="1" applyProtection="1">
      <alignment horizontal="left" vertical="center"/>
    </xf>
    <xf numFmtId="0" fontId="28" fillId="0" borderId="40" xfId="0" applyFont="1" applyFill="1" applyBorder="1" applyAlignment="1" applyProtection="1">
      <alignment horizontal="center" vertical="center"/>
    </xf>
    <xf numFmtId="0" fontId="28" fillId="0" borderId="28" xfId="0" applyFont="1" applyFill="1" applyBorder="1" applyAlignment="1" applyProtection="1">
      <alignment horizontal="center" vertical="center"/>
    </xf>
    <xf numFmtId="0" fontId="28" fillId="0" borderId="41" xfId="0" applyFont="1" applyFill="1" applyBorder="1" applyAlignment="1" applyProtection="1">
      <alignment horizontal="center" vertical="center"/>
    </xf>
    <xf numFmtId="49" fontId="11" fillId="0" borderId="44" xfId="0" applyNumberFormat="1" applyFont="1" applyBorder="1" applyAlignment="1" applyProtection="1">
      <alignment horizontal="center" vertical="center"/>
      <protection locked="0"/>
    </xf>
    <xf numFmtId="49" fontId="11" fillId="0" borderId="45" xfId="0" applyNumberFormat="1" applyFont="1" applyBorder="1" applyAlignment="1" applyProtection="1">
      <alignment horizontal="center" vertical="center"/>
      <protection locked="0"/>
    </xf>
    <xf numFmtId="0" fontId="28" fillId="0" borderId="38" xfId="0" applyFont="1" applyFill="1" applyBorder="1" applyAlignment="1" applyProtection="1">
      <alignment horizontal="center" vertical="center"/>
    </xf>
    <xf numFmtId="0" fontId="28" fillId="0" borderId="27" xfId="0" applyFont="1" applyFill="1" applyBorder="1" applyAlignment="1" applyProtection="1">
      <alignment horizontal="center" vertical="center"/>
    </xf>
    <xf numFmtId="0" fontId="28" fillId="0" borderId="39" xfId="0" applyFont="1" applyFill="1" applyBorder="1" applyAlignment="1" applyProtection="1">
      <alignment horizontal="center" vertical="center"/>
    </xf>
    <xf numFmtId="49" fontId="32" fillId="0" borderId="25" xfId="0" applyNumberFormat="1" applyFont="1" applyFill="1" applyBorder="1" applyAlignment="1" applyProtection="1">
      <alignment horizontal="center" vertical="center"/>
    </xf>
    <xf numFmtId="49" fontId="32" fillId="0" borderId="14" xfId="0" applyNumberFormat="1" applyFont="1" applyFill="1" applyBorder="1" applyAlignment="1" applyProtection="1">
      <alignment horizontal="center" vertical="center"/>
    </xf>
    <xf numFmtId="49" fontId="32" fillId="0" borderId="26" xfId="0" applyNumberFormat="1" applyFont="1" applyFill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left" vertical="top"/>
    </xf>
    <xf numFmtId="0" fontId="22" fillId="0" borderId="14" xfId="0" applyFont="1" applyBorder="1" applyAlignment="1" applyProtection="1">
      <alignment horizontal="left" vertical="top"/>
    </xf>
    <xf numFmtId="0" fontId="22" fillId="0" borderId="26" xfId="0" applyFont="1" applyBorder="1" applyAlignment="1" applyProtection="1">
      <alignment horizontal="left" vertical="top"/>
    </xf>
    <xf numFmtId="49" fontId="22" fillId="2" borderId="22" xfId="0" applyNumberFormat="1" applyFont="1" applyFill="1" applyBorder="1" applyAlignment="1" applyProtection="1">
      <alignment horizontal="center"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49" fontId="22" fillId="2" borderId="23" xfId="0" applyNumberFormat="1" applyFont="1" applyFill="1" applyBorder="1" applyAlignment="1" applyProtection="1">
      <alignment horizontal="center" vertical="center"/>
    </xf>
    <xf numFmtId="49" fontId="22" fillId="2" borderId="18" xfId="0" applyNumberFormat="1" applyFont="1" applyFill="1" applyBorder="1" applyAlignment="1" applyProtection="1">
      <alignment horizontal="center" vertical="center"/>
    </xf>
    <xf numFmtId="49" fontId="22" fillId="2" borderId="0" xfId="0" applyNumberFormat="1" applyFont="1" applyFill="1" applyBorder="1" applyAlignment="1" applyProtection="1">
      <alignment horizontal="center" vertical="center"/>
    </xf>
    <xf numFmtId="49" fontId="22" fillId="2" borderId="24" xfId="0" applyNumberFormat="1" applyFont="1" applyFill="1" applyBorder="1" applyAlignment="1" applyProtection="1">
      <alignment horizontal="center" vertical="center"/>
    </xf>
    <xf numFmtId="49" fontId="22" fillId="2" borderId="38" xfId="0" applyNumberFormat="1" applyFont="1" applyFill="1" applyBorder="1" applyAlignment="1" applyProtection="1">
      <alignment horizontal="center" vertical="center"/>
    </xf>
    <xf numFmtId="49" fontId="22" fillId="2" borderId="27" xfId="0" applyNumberFormat="1" applyFont="1" applyFill="1" applyBorder="1" applyAlignment="1" applyProtection="1">
      <alignment horizontal="center" vertical="center"/>
    </xf>
    <xf numFmtId="49" fontId="22" fillId="2" borderId="39" xfId="0" applyNumberFormat="1" applyFont="1" applyFill="1" applyBorder="1" applyAlignment="1" applyProtection="1">
      <alignment horizontal="center" vertical="center"/>
    </xf>
    <xf numFmtId="49" fontId="22" fillId="2" borderId="40" xfId="0" applyNumberFormat="1" applyFont="1" applyFill="1" applyBorder="1" applyAlignment="1" applyProtection="1">
      <alignment horizontal="center" vertical="center"/>
    </xf>
    <xf numFmtId="49" fontId="22" fillId="2" borderId="28" xfId="0" applyNumberFormat="1" applyFont="1" applyFill="1" applyBorder="1" applyAlignment="1" applyProtection="1">
      <alignment horizontal="center" vertical="center"/>
    </xf>
    <xf numFmtId="49" fontId="22" fillId="2" borderId="41" xfId="0" applyNumberFormat="1" applyFont="1" applyFill="1" applyBorder="1" applyAlignment="1" applyProtection="1">
      <alignment horizontal="center" vertical="center"/>
    </xf>
    <xf numFmtId="49" fontId="22" fillId="2" borderId="29" xfId="0" applyNumberFormat="1" applyFont="1" applyFill="1" applyBorder="1" applyAlignment="1" applyProtection="1">
      <alignment horizontal="center" vertical="center"/>
    </xf>
    <xf numFmtId="49" fontId="22" fillId="2" borderId="30" xfId="0" applyNumberFormat="1" applyFont="1" applyFill="1" applyBorder="1" applyAlignment="1" applyProtection="1">
      <alignment horizontal="center" vertical="center"/>
    </xf>
    <xf numFmtId="49" fontId="22" fillId="2" borderId="46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Protection="1"/>
    <xf numFmtId="49" fontId="22" fillId="2" borderId="47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top"/>
    </xf>
    <xf numFmtId="0" fontId="15" fillId="0" borderId="24" xfId="0" applyFont="1" applyBorder="1" applyAlignment="1" applyProtection="1">
      <alignment vertical="top"/>
    </xf>
    <xf numFmtId="49" fontId="22" fillId="2" borderId="25" xfId="0" applyNumberFormat="1" applyFont="1" applyFill="1" applyBorder="1" applyAlignment="1" applyProtection="1">
      <alignment horizontal="center" vertical="center"/>
    </xf>
    <xf numFmtId="49" fontId="22" fillId="2" borderId="14" xfId="0" applyNumberFormat="1" applyFont="1" applyFill="1" applyBorder="1" applyAlignment="1" applyProtection="1">
      <alignment horizontal="center" vertical="center"/>
    </xf>
    <xf numFmtId="49" fontId="22" fillId="2" borderId="31" xfId="0" applyNumberFormat="1" applyFont="1" applyFill="1" applyBorder="1" applyAlignment="1" applyProtection="1">
      <alignment horizontal="center" vertical="center"/>
    </xf>
    <xf numFmtId="49" fontId="22" fillId="2" borderId="26" xfId="0" applyNumberFormat="1" applyFont="1" applyFill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vertical="top"/>
    </xf>
    <xf numFmtId="0" fontId="15" fillId="0" borderId="14" xfId="0" applyFont="1" applyBorder="1" applyAlignment="1" applyProtection="1">
      <alignment vertical="top"/>
    </xf>
    <xf numFmtId="0" fontId="15" fillId="0" borderId="26" xfId="0" applyFont="1" applyBorder="1" applyAlignment="1" applyProtection="1">
      <alignment vertical="top"/>
    </xf>
    <xf numFmtId="49" fontId="11" fillId="0" borderId="48" xfId="0" applyNumberFormat="1" applyFont="1" applyBorder="1" applyAlignment="1" applyProtection="1">
      <alignment horizontal="center" vertical="center"/>
      <protection locked="0"/>
    </xf>
    <xf numFmtId="49" fontId="11" fillId="0" borderId="49" xfId="0" applyNumberFormat="1" applyFont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9" fillId="0" borderId="26" xfId="0" applyFont="1" applyFill="1" applyBorder="1" applyAlignment="1" applyProtection="1">
      <alignment horizontal="left" vertical="center"/>
    </xf>
    <xf numFmtId="0" fontId="28" fillId="0" borderId="25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30" fillId="14" borderId="0" xfId="0" applyFont="1" applyFill="1" applyProtection="1"/>
    <xf numFmtId="0" fontId="11" fillId="0" borderId="0" xfId="0" applyFont="1" applyFill="1" applyProtection="1"/>
    <xf numFmtId="0" fontId="9" fillId="16" borderId="22" xfId="0" applyFont="1" applyFill="1" applyBorder="1" applyAlignment="1" applyProtection="1">
      <alignment horizontal="left"/>
    </xf>
    <xf numFmtId="0" fontId="9" fillId="16" borderId="13" xfId="0" applyFont="1" applyFill="1" applyBorder="1" applyAlignment="1" applyProtection="1">
      <alignment horizontal="left"/>
    </xf>
    <xf numFmtId="0" fontId="9" fillId="16" borderId="23" xfId="0" applyFont="1" applyFill="1" applyBorder="1" applyAlignment="1" applyProtection="1">
      <alignment horizontal="left"/>
    </xf>
    <xf numFmtId="0" fontId="9" fillId="16" borderId="15" xfId="0" applyFont="1" applyFill="1" applyBorder="1" applyAlignment="1" applyProtection="1">
      <alignment horizontal="center" vertical="center"/>
    </xf>
    <xf numFmtId="0" fontId="9" fillId="16" borderId="17" xfId="0" applyFont="1" applyFill="1" applyBorder="1" applyAlignment="1" applyProtection="1">
      <alignment horizontal="center" vertical="center"/>
    </xf>
    <xf numFmtId="0" fontId="9" fillId="16" borderId="16" xfId="0" applyFont="1" applyFill="1" applyBorder="1" applyAlignment="1" applyProtection="1">
      <alignment horizontal="center" vertical="center"/>
    </xf>
    <xf numFmtId="0" fontId="9" fillId="19" borderId="15" xfId="0" applyFont="1" applyFill="1" applyBorder="1" applyAlignment="1" applyProtection="1">
      <alignment horizontal="center" vertical="center"/>
    </xf>
    <xf numFmtId="0" fontId="9" fillId="19" borderId="17" xfId="0" applyFont="1" applyFill="1" applyBorder="1" applyAlignment="1" applyProtection="1">
      <alignment horizontal="center" vertical="center"/>
    </xf>
    <xf numFmtId="0" fontId="9" fillId="19" borderId="16" xfId="0" applyFont="1" applyFill="1" applyBorder="1" applyAlignment="1" applyProtection="1">
      <alignment horizontal="center" vertical="center"/>
    </xf>
    <xf numFmtId="0" fontId="30" fillId="0" borderId="22" xfId="0" applyFont="1" applyFill="1" applyBorder="1" applyAlignment="1" applyProtection="1">
      <alignment horizontal="left" vertical="top"/>
    </xf>
    <xf numFmtId="0" fontId="30" fillId="0" borderId="13" xfId="0" applyFont="1" applyFill="1" applyBorder="1" applyAlignment="1" applyProtection="1">
      <alignment horizontal="left" vertical="top"/>
    </xf>
    <xf numFmtId="0" fontId="30" fillId="0" borderId="23" xfId="0" applyFont="1" applyFill="1" applyBorder="1" applyAlignment="1" applyProtection="1">
      <alignment horizontal="left" vertical="top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22" fillId="0" borderId="15" xfId="0" applyFont="1" applyFill="1" applyBorder="1" applyAlignment="1" applyProtection="1"/>
    <xf numFmtId="0" fontId="22" fillId="0" borderId="17" xfId="0" applyFont="1" applyFill="1" applyBorder="1" applyAlignment="1" applyProtection="1"/>
    <xf numFmtId="0" fontId="22" fillId="0" borderId="16" xfId="0" applyFont="1" applyFill="1" applyBorder="1" applyAlignment="1" applyProtection="1"/>
    <xf numFmtId="0" fontId="11" fillId="0" borderId="17" xfId="0" applyFont="1" applyFill="1" applyBorder="1" applyProtection="1"/>
    <xf numFmtId="0" fontId="9" fillId="0" borderId="15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30" fillId="0" borderId="18" xfId="0" applyFont="1" applyFill="1" applyBorder="1" applyAlignment="1" applyProtection="1">
      <alignment horizontal="left" vertical="top"/>
    </xf>
    <xf numFmtId="0" fontId="30" fillId="0" borderId="0" xfId="0" applyFont="1" applyFill="1" applyBorder="1" applyAlignment="1" applyProtection="1">
      <alignment horizontal="left" vertical="top"/>
    </xf>
    <xf numFmtId="0" fontId="30" fillId="0" borderId="24" xfId="0" applyFont="1" applyFill="1" applyBorder="1" applyAlignment="1" applyProtection="1">
      <alignment horizontal="left" vertical="top"/>
    </xf>
    <xf numFmtId="0" fontId="30" fillId="0" borderId="25" xfId="0" applyFont="1" applyFill="1" applyBorder="1" applyAlignment="1" applyProtection="1">
      <alignment horizontal="left" vertical="top"/>
    </xf>
    <xf numFmtId="0" fontId="30" fillId="0" borderId="14" xfId="0" applyFont="1" applyFill="1" applyBorder="1" applyAlignment="1" applyProtection="1">
      <alignment horizontal="left" vertical="top"/>
    </xf>
    <xf numFmtId="0" fontId="30" fillId="0" borderId="26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horizontal="center" vertical="center"/>
    </xf>
  </cellXfs>
  <cellStyles count="4">
    <cellStyle name="Euro" xfId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11</xdr:row>
      <xdr:rowOff>114300</xdr:rowOff>
    </xdr:from>
    <xdr:to>
      <xdr:col>10</xdr:col>
      <xdr:colOff>9525</xdr:colOff>
      <xdr:row>14</xdr:row>
      <xdr:rowOff>152400</xdr:rowOff>
    </xdr:to>
    <xdr:pic>
      <xdr:nvPicPr>
        <xdr:cNvPr id="2" name="Picture 1" descr="fc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105025"/>
          <a:ext cx="7143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62</xdr:col>
      <xdr:colOff>0</xdr:colOff>
      <xdr:row>11</xdr:row>
      <xdr:rowOff>152400</xdr:rowOff>
    </xdr:from>
    <xdr:to>
      <xdr:col>72</xdr:col>
      <xdr:colOff>57150</xdr:colOff>
      <xdr:row>15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2143125"/>
          <a:ext cx="819150" cy="495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Feder/00-01/Compet/TOPS/1T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1T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/Desktop/fede/temporada%2012-13/competici&#243;/opens/Campionats%20provincials%20d'edats/benjamins/BENJAMINS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ctes%20juveni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tlletes"/>
      <sheetName val="Org. Nº. RK"/>
      <sheetName val="Rànquing"/>
      <sheetName val="12 Taules (68)"/>
      <sheetName val="12 Taules(88)"/>
      <sheetName val="1a Fase Individuals Absolut"/>
      <sheetName val="1a Fase Individuals Absolut (2)"/>
      <sheetName val="Imprimir Fase Final Absolut"/>
      <sheetName val="Fase Final Absolut (2)"/>
      <sheetName val="Fase Ind. Fem."/>
      <sheetName val="1a Fase Inf."/>
      <sheetName val="Fase Final Inf."/>
      <sheetName val="Fase Ind. Inf. No. Fed."/>
      <sheetName val="Fase Final Inf. No Fed."/>
      <sheetName val="Individuals Absolut Lleur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E11">
            <v>2</v>
          </cell>
        </row>
        <row r="15">
          <cell r="I15">
            <v>2</v>
          </cell>
        </row>
        <row r="19">
          <cell r="E19">
            <v>0</v>
          </cell>
        </row>
        <row r="23">
          <cell r="M23">
            <v>2</v>
          </cell>
        </row>
        <row r="27">
          <cell r="E27">
            <v>0</v>
          </cell>
        </row>
        <row r="31">
          <cell r="I31">
            <v>0</v>
          </cell>
        </row>
        <row r="35">
          <cell r="E35">
            <v>2</v>
          </cell>
        </row>
        <row r="43">
          <cell r="E43">
            <v>2</v>
          </cell>
        </row>
        <row r="47">
          <cell r="I47">
            <v>1</v>
          </cell>
        </row>
        <row r="51">
          <cell r="E51">
            <v>0</v>
          </cell>
        </row>
        <row r="55">
          <cell r="M55">
            <v>1</v>
          </cell>
        </row>
        <row r="59">
          <cell r="E59">
            <v>1</v>
          </cell>
        </row>
        <row r="63">
          <cell r="I63">
            <v>2</v>
          </cell>
        </row>
        <row r="67">
          <cell r="E67">
            <v>2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E11" t="str">
            <v>OSCAR</v>
          </cell>
        </row>
        <row r="15">
          <cell r="I15" t="str">
            <v>OSCAR</v>
          </cell>
        </row>
        <row r="19">
          <cell r="E19" t="str">
            <v>OSCAR</v>
          </cell>
        </row>
        <row r="23">
          <cell r="M23" t="str">
            <v>OSCAR</v>
          </cell>
        </row>
        <row r="27">
          <cell r="E27" t="str">
            <v>OSCAR</v>
          </cell>
        </row>
        <row r="31">
          <cell r="I31" t="str">
            <v>OSCAR</v>
          </cell>
        </row>
        <row r="35">
          <cell r="E35" t="str">
            <v>OSCAR</v>
          </cell>
        </row>
        <row r="43">
          <cell r="E43" t="str">
            <v>OSCAR</v>
          </cell>
        </row>
        <row r="47">
          <cell r="I47" t="str">
            <v>OSCAR</v>
          </cell>
        </row>
        <row r="51">
          <cell r="E51" t="str">
            <v>OSCAR</v>
          </cell>
        </row>
        <row r="55">
          <cell r="M55" t="str">
            <v>OSCAR</v>
          </cell>
        </row>
        <row r="59">
          <cell r="E59" t="str">
            <v>OSCAR</v>
          </cell>
        </row>
        <row r="63">
          <cell r="I63" t="str">
            <v>OSCAR</v>
          </cell>
        </row>
        <row r="67">
          <cell r="E67" t="str">
            <v>OSCAR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8 Taules "/>
      <sheetName val="dobles BEN"/>
      <sheetName val="BENJAMINS-1"/>
      <sheetName val="BENJAMINS-2"/>
      <sheetName val="BENJAMINS-3"/>
      <sheetName val="BENJAMINS-4"/>
      <sheetName val="QUADRE FINAL 1 AL 8"/>
      <sheetName val="QUADRE FINAL 9 AL 16"/>
    </sheetNames>
    <sheetDataSet>
      <sheetData sheetId="0"/>
      <sheetData sheetId="1"/>
      <sheetData sheetId="2">
        <row r="45">
          <cell r="CJ45" t="str">
            <v>3np</v>
          </cell>
          <cell r="CK45" t="str">
            <v>3 - np</v>
          </cell>
          <cell r="CL45" t="str">
            <v>a</v>
          </cell>
        </row>
        <row r="46">
          <cell r="CJ46" t="str">
            <v>30</v>
          </cell>
          <cell r="CK46" t="str">
            <v>3 - 0</v>
          </cell>
          <cell r="CL46" t="str">
            <v>a</v>
          </cell>
        </row>
        <row r="47">
          <cell r="CJ47" t="str">
            <v>31</v>
          </cell>
          <cell r="CK47" t="str">
            <v>3 - 1</v>
          </cell>
          <cell r="CL47" t="str">
            <v>a</v>
          </cell>
        </row>
        <row r="48">
          <cell r="CJ48" t="str">
            <v>32</v>
          </cell>
          <cell r="CK48" t="str">
            <v>3 - 2</v>
          </cell>
          <cell r="CL48" t="str">
            <v>a</v>
          </cell>
        </row>
        <row r="49">
          <cell r="CJ49" t="str">
            <v>np3</v>
          </cell>
          <cell r="CK49" t="str">
            <v>np - 3</v>
          </cell>
          <cell r="CL49" t="str">
            <v>b</v>
          </cell>
        </row>
        <row r="50">
          <cell r="CJ50" t="str">
            <v>03</v>
          </cell>
          <cell r="CK50" t="str">
            <v>0 - 3</v>
          </cell>
          <cell r="CL50" t="str">
            <v>b</v>
          </cell>
        </row>
        <row r="51">
          <cell r="CJ51" t="str">
            <v>13</v>
          </cell>
          <cell r="CK51" t="str">
            <v>1 - 3</v>
          </cell>
          <cell r="CL51" t="str">
            <v>b</v>
          </cell>
        </row>
        <row r="52">
          <cell r="CJ52" t="str">
            <v>23</v>
          </cell>
          <cell r="CK52" t="str">
            <v>2 - 3</v>
          </cell>
          <cell r="CL52" t="str">
            <v>b</v>
          </cell>
        </row>
        <row r="53">
          <cell r="CK53" t="str">
            <v xml:space="preserve"> </v>
          </cell>
          <cell r="CL53" t="str">
            <v xml:space="preserve"> 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uvenil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F15" sqref="F15"/>
    </sheetView>
  </sheetViews>
  <sheetFormatPr baseColWidth="10" defaultRowHeight="12.75"/>
  <cols>
    <col min="1" max="16384" width="11.42578125" style="80"/>
  </cols>
  <sheetData>
    <row r="1" spans="1:16" ht="13.5" thickBot="1">
      <c r="B1" s="81" t="s">
        <v>31</v>
      </c>
      <c r="C1" s="81" t="s">
        <v>32</v>
      </c>
      <c r="D1" s="81" t="s">
        <v>33</v>
      </c>
      <c r="E1" s="81" t="s">
        <v>34</v>
      </c>
      <c r="F1" s="81" t="s">
        <v>35</v>
      </c>
      <c r="G1" s="81" t="s">
        <v>36</v>
      </c>
      <c r="H1" s="81" t="s">
        <v>37</v>
      </c>
      <c r="I1" s="81" t="s">
        <v>38</v>
      </c>
      <c r="J1" s="82"/>
      <c r="K1" s="82"/>
      <c r="L1" s="82"/>
      <c r="M1" s="82"/>
      <c r="N1" s="82"/>
      <c r="O1" s="83"/>
      <c r="P1" s="84"/>
    </row>
    <row r="2" spans="1:16" ht="13.5" thickBot="1">
      <c r="A2" s="84"/>
      <c r="B2" s="85"/>
      <c r="C2" s="85"/>
      <c r="D2" s="85"/>
      <c r="E2" s="85"/>
      <c r="F2" s="85"/>
      <c r="G2" s="85"/>
      <c r="H2" s="86"/>
      <c r="I2" s="85"/>
      <c r="J2" s="87"/>
      <c r="K2" s="88"/>
      <c r="L2" s="89"/>
      <c r="M2" s="89"/>
      <c r="N2" s="89"/>
      <c r="O2" s="90"/>
      <c r="P2" s="91"/>
    </row>
    <row r="3" spans="1:16" ht="13.5" thickBot="1">
      <c r="A3" s="91" t="s">
        <v>39</v>
      </c>
      <c r="B3" s="101" t="s">
        <v>41</v>
      </c>
      <c r="C3" s="101" t="s">
        <v>50</v>
      </c>
      <c r="D3" s="100"/>
      <c r="E3" s="103" t="s">
        <v>51</v>
      </c>
      <c r="F3" s="103" t="s">
        <v>52</v>
      </c>
      <c r="G3" s="103" t="s">
        <v>53</v>
      </c>
      <c r="H3" s="104" t="s">
        <v>54</v>
      </c>
      <c r="I3" s="93"/>
      <c r="J3" s="89"/>
      <c r="K3" s="89"/>
      <c r="L3" s="88"/>
      <c r="M3" s="88"/>
      <c r="N3" s="89"/>
      <c r="O3" s="94"/>
      <c r="P3" s="84"/>
    </row>
    <row r="4" spans="1:16" ht="13.5" thickBot="1">
      <c r="A4" s="84" t="s">
        <v>40</v>
      </c>
      <c r="B4" s="101" t="s">
        <v>41</v>
      </c>
      <c r="C4" s="101" t="s">
        <v>50</v>
      </c>
      <c r="D4" s="100"/>
      <c r="E4" s="103" t="s">
        <v>51</v>
      </c>
      <c r="F4" s="103" t="s">
        <v>52</v>
      </c>
      <c r="G4" s="103" t="s">
        <v>53</v>
      </c>
      <c r="H4" s="104" t="s">
        <v>54</v>
      </c>
      <c r="I4" s="93"/>
      <c r="J4" s="89"/>
      <c r="K4" s="88"/>
      <c r="L4" s="89"/>
      <c r="M4" s="89"/>
      <c r="N4" s="89"/>
      <c r="O4" s="94"/>
      <c r="P4" s="84"/>
    </row>
    <row r="5" spans="1:16" ht="13.5" thickBot="1">
      <c r="A5" s="84" t="s">
        <v>43</v>
      </c>
      <c r="B5" s="101" t="s">
        <v>41</v>
      </c>
      <c r="C5" s="101" t="s">
        <v>50</v>
      </c>
      <c r="D5" s="100"/>
      <c r="E5" s="103" t="s">
        <v>51</v>
      </c>
      <c r="F5" s="103" t="s">
        <v>52</v>
      </c>
      <c r="G5" s="103" t="s">
        <v>53</v>
      </c>
      <c r="H5" s="104" t="s">
        <v>54</v>
      </c>
      <c r="I5" s="93"/>
      <c r="J5" s="89"/>
      <c r="K5" s="88"/>
      <c r="L5" s="89"/>
      <c r="M5" s="89"/>
      <c r="N5" s="89"/>
      <c r="O5" s="94"/>
      <c r="P5" s="84"/>
    </row>
    <row r="6" spans="1:16" ht="13.5" thickBot="1">
      <c r="A6" s="84" t="s">
        <v>46</v>
      </c>
      <c r="B6" s="101" t="s">
        <v>42</v>
      </c>
      <c r="C6" s="101" t="s">
        <v>42</v>
      </c>
      <c r="D6" s="100"/>
      <c r="E6" s="103" t="s">
        <v>55</v>
      </c>
      <c r="F6" s="103" t="s">
        <v>55</v>
      </c>
      <c r="G6" s="103" t="s">
        <v>55</v>
      </c>
      <c r="H6" s="104" t="s">
        <v>55</v>
      </c>
      <c r="I6" s="92"/>
      <c r="J6" s="89"/>
      <c r="K6" s="88"/>
      <c r="L6" s="89"/>
      <c r="M6" s="89"/>
      <c r="N6" s="89"/>
      <c r="O6" s="94"/>
    </row>
    <row r="7" spans="1:16" ht="13.5" thickBot="1">
      <c r="A7" s="84" t="s">
        <v>47</v>
      </c>
      <c r="B7" s="102" t="s">
        <v>49</v>
      </c>
      <c r="C7" s="100"/>
      <c r="D7" s="100"/>
      <c r="E7" s="103" t="s">
        <v>56</v>
      </c>
      <c r="F7" s="103" t="s">
        <v>56</v>
      </c>
      <c r="G7" s="103" t="s">
        <v>63</v>
      </c>
      <c r="H7" s="104" t="s">
        <v>63</v>
      </c>
      <c r="I7" s="95"/>
      <c r="J7" s="88"/>
      <c r="K7" s="88"/>
      <c r="L7" s="89"/>
      <c r="M7" s="89"/>
      <c r="N7" s="89"/>
      <c r="O7" s="94"/>
    </row>
    <row r="8" spans="1:16" ht="13.5" thickBot="1">
      <c r="A8" s="84" t="s">
        <v>62</v>
      </c>
      <c r="B8" s="102" t="s">
        <v>49</v>
      </c>
      <c r="C8" s="100"/>
      <c r="D8" s="100"/>
      <c r="E8" s="105" t="s">
        <v>59</v>
      </c>
      <c r="F8" s="105" t="s">
        <v>59</v>
      </c>
      <c r="G8" s="105" t="s">
        <v>59</v>
      </c>
      <c r="H8" s="106"/>
      <c r="I8" s="95"/>
      <c r="J8" s="88"/>
      <c r="K8" s="88"/>
      <c r="L8" s="89"/>
      <c r="M8" s="89"/>
      <c r="N8" s="89"/>
      <c r="O8" s="94"/>
    </row>
    <row r="9" spans="1:16" ht="13.5" thickBot="1">
      <c r="A9" s="84" t="s">
        <v>66</v>
      </c>
      <c r="B9" s="102" t="s">
        <v>49</v>
      </c>
      <c r="C9" s="100"/>
      <c r="D9" s="100"/>
      <c r="E9" s="105" t="s">
        <v>60</v>
      </c>
      <c r="F9" s="105" t="s">
        <v>61</v>
      </c>
      <c r="G9" s="105" t="s">
        <v>63</v>
      </c>
      <c r="H9" s="105" t="s">
        <v>63</v>
      </c>
      <c r="I9" s="95"/>
      <c r="J9" s="88"/>
      <c r="K9" s="88"/>
      <c r="L9" s="89"/>
      <c r="M9" s="89"/>
      <c r="N9" s="89"/>
    </row>
    <row r="10" spans="1:16" ht="13.5" thickBot="1">
      <c r="A10" s="84" t="s">
        <v>67</v>
      </c>
      <c r="B10" s="101" t="s">
        <v>44</v>
      </c>
      <c r="C10" s="101" t="s">
        <v>45</v>
      </c>
      <c r="D10" s="101" t="s">
        <v>48</v>
      </c>
      <c r="E10" s="105" t="s">
        <v>64</v>
      </c>
      <c r="F10" s="105" t="s">
        <v>65</v>
      </c>
      <c r="G10" s="105" t="s">
        <v>45</v>
      </c>
      <c r="H10" s="106"/>
      <c r="I10" s="95"/>
      <c r="J10" s="88"/>
      <c r="K10" s="88"/>
      <c r="L10" s="89"/>
      <c r="M10" s="89"/>
      <c r="N10" s="89"/>
      <c r="O10" s="97"/>
    </row>
    <row r="11" spans="1:16" ht="13.5" thickBot="1">
      <c r="A11" s="84" t="s">
        <v>68</v>
      </c>
      <c r="B11" s="95"/>
      <c r="C11" s="95"/>
      <c r="D11" s="95"/>
      <c r="E11" s="103" t="s">
        <v>57</v>
      </c>
      <c r="F11" s="103" t="s">
        <v>58</v>
      </c>
      <c r="G11" s="103" t="s">
        <v>45</v>
      </c>
      <c r="H11" s="104" t="s">
        <v>69</v>
      </c>
      <c r="I11" s="95"/>
      <c r="J11" s="88"/>
      <c r="K11" s="88"/>
      <c r="L11" s="89"/>
      <c r="M11" s="89"/>
      <c r="N11" s="89"/>
      <c r="O11" s="97"/>
    </row>
    <row r="12" spans="1:16" ht="13.5" thickBot="1">
      <c r="A12" s="84"/>
      <c r="B12" s="95"/>
      <c r="C12" s="95"/>
      <c r="D12" s="95"/>
      <c r="E12" s="95"/>
      <c r="F12" s="95"/>
      <c r="G12" s="95"/>
      <c r="H12" s="96"/>
      <c r="I12" s="95"/>
      <c r="J12" s="87"/>
      <c r="K12" s="88"/>
      <c r="L12" s="89"/>
      <c r="M12" s="89"/>
      <c r="N12" s="89"/>
      <c r="O12" s="97"/>
    </row>
    <row r="13" spans="1:16">
      <c r="A13" s="84"/>
      <c r="B13" s="97"/>
      <c r="C13" s="97"/>
      <c r="D13" s="97"/>
      <c r="E13" s="97"/>
      <c r="F13" s="97"/>
      <c r="G13" s="97"/>
      <c r="H13" s="97"/>
      <c r="I13" s="97"/>
      <c r="J13" s="97"/>
      <c r="K13" s="98"/>
      <c r="L13" s="98"/>
      <c r="M13" s="98"/>
      <c r="N13" s="98"/>
      <c r="O13" s="97"/>
    </row>
    <row r="14" spans="1:16">
      <c r="A14" s="91"/>
      <c r="B14" s="97"/>
      <c r="C14" s="97"/>
      <c r="D14" s="97"/>
      <c r="E14" s="99"/>
      <c r="F14" s="99"/>
      <c r="G14" s="97"/>
      <c r="H14" s="97"/>
      <c r="I14" s="97"/>
      <c r="J14" s="97"/>
      <c r="K14" s="97"/>
      <c r="L14" s="97"/>
      <c r="M14" s="97"/>
      <c r="N14" s="97"/>
      <c r="O14" s="97"/>
    </row>
    <row r="15" spans="1:16">
      <c r="A15" s="84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</row>
    <row r="16" spans="1:16">
      <c r="A16" s="84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</row>
    <row r="17" spans="1:15">
      <c r="A17" s="84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</row>
    <row r="18" spans="1:15">
      <c r="A18" s="84"/>
      <c r="B18" s="97"/>
      <c r="C18" s="97"/>
    </row>
    <row r="19" spans="1:15">
      <c r="A19" s="84"/>
      <c r="B19" s="97"/>
      <c r="C19" s="97"/>
    </row>
    <row r="20" spans="1:15">
      <c r="A20" s="84"/>
      <c r="B20" s="97"/>
    </row>
  </sheetData>
  <pageMargins left="0.7" right="0.7" top="0.75" bottom="0.75" header="0.3" footer="0.3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C1:L40"/>
  <sheetViews>
    <sheetView workbookViewId="0">
      <selection activeCell="C6" sqref="C6"/>
    </sheetView>
  </sheetViews>
  <sheetFormatPr baseColWidth="10" defaultRowHeight="12.75"/>
  <cols>
    <col min="1" max="1" width="18" customWidth="1"/>
    <col min="2" max="2" width="15.28515625" customWidth="1"/>
    <col min="3" max="3" width="16.28515625" customWidth="1"/>
    <col min="4" max="4" width="14.7109375" style="9" customWidth="1"/>
    <col min="5" max="5" width="14.7109375" customWidth="1"/>
    <col min="6" max="6" width="5" customWidth="1"/>
    <col min="7" max="7" width="6" customWidth="1"/>
  </cols>
  <sheetData>
    <row r="1" spans="3:12" ht="13.5" thickBot="1">
      <c r="C1" t="s">
        <v>20</v>
      </c>
      <c r="D1"/>
      <c r="G1" s="52" t="s">
        <v>25</v>
      </c>
      <c r="H1" s="2"/>
      <c r="I1" s="2"/>
      <c r="J1" s="2"/>
      <c r="K1" s="2"/>
    </row>
    <row r="2" spans="3:12" ht="13.5" thickBot="1">
      <c r="C2" t="s">
        <v>21</v>
      </c>
      <c r="D2"/>
    </row>
    <row r="3" spans="3:12" ht="15.75" thickBot="1">
      <c r="C3" t="s">
        <v>22</v>
      </c>
      <c r="D3"/>
      <c r="G3" s="3" t="s">
        <v>30</v>
      </c>
      <c r="H3" s="4"/>
      <c r="I3" s="4"/>
      <c r="J3" s="4"/>
      <c r="K3" s="4"/>
      <c r="L3" s="4"/>
    </row>
    <row r="4" spans="3:12">
      <c r="C4" t="s">
        <v>23</v>
      </c>
      <c r="D4"/>
    </row>
    <row r="5" spans="3:12">
      <c r="C5" t="s">
        <v>24</v>
      </c>
      <c r="D5"/>
      <c r="H5" s="5"/>
    </row>
    <row r="6" spans="3:12">
      <c r="D6"/>
      <c r="G6" s="6" t="s">
        <v>0</v>
      </c>
      <c r="H6" s="7">
        <v>41714</v>
      </c>
    </row>
    <row r="7" spans="3:12">
      <c r="D7"/>
      <c r="H7" s="8"/>
    </row>
    <row r="8" spans="3:12">
      <c r="D8"/>
    </row>
    <row r="9" spans="3:12">
      <c r="D9"/>
    </row>
    <row r="10" spans="3:12">
      <c r="D10"/>
    </row>
    <row r="11" spans="3:12">
      <c r="D11"/>
    </row>
    <row r="12" spans="3:12">
      <c r="D12"/>
    </row>
    <row r="13" spans="3:12">
      <c r="D13"/>
    </row>
    <row r="14" spans="3:12">
      <c r="D14"/>
    </row>
    <row r="15" spans="3:12">
      <c r="D15"/>
    </row>
    <row r="16" spans="3:12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  <row r="24" spans="4:4">
      <c r="D24"/>
    </row>
    <row r="25" spans="4:4">
      <c r="D25"/>
    </row>
    <row r="26" spans="4:4">
      <c r="D26"/>
    </row>
    <row r="27" spans="4:4">
      <c r="D27"/>
    </row>
    <row r="28" spans="4:4">
      <c r="D28"/>
    </row>
    <row r="29" spans="4:4">
      <c r="D29"/>
    </row>
    <row r="30" spans="4:4">
      <c r="D30"/>
    </row>
    <row r="31" spans="4:4">
      <c r="D31"/>
    </row>
    <row r="32" spans="4:4">
      <c r="D32"/>
    </row>
    <row r="33" spans="4:4">
      <c r="D33"/>
    </row>
    <row r="34" spans="4:4">
      <c r="D34"/>
    </row>
    <row r="35" spans="4:4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</sheetData>
  <phoneticPr fontId="1" type="noConversion"/>
  <printOptions horizontalCentered="1"/>
  <pageMargins left="0.59055118110236227" right="0.59055118110236227" top="0.78740157480314965" bottom="0.78740157480314965" header="0.511811024" footer="0.511811024"/>
  <pageSetup paperSize="9" scale="93" orientation="portrait" horizontalDpi="360" verticalDpi="360" r:id="rId1"/>
  <headerFooter alignWithMargins="0">
    <oddHeader>&amp;R&amp;"Times New Roman,Negrita"TEMPORADA 00/01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S661"/>
  <sheetViews>
    <sheetView showGridLines="0" tabSelected="1" showOutlineSymbols="0" zoomScale="115" zoomScaleNormal="130" workbookViewId="0">
      <selection activeCell="CQ76" sqref="CQ76"/>
    </sheetView>
  </sheetViews>
  <sheetFormatPr baseColWidth="10" defaultColWidth="1.140625" defaultRowHeight="6.75" customHeight="1" outlineLevelCol="1"/>
  <cols>
    <col min="1" max="1" width="4.7109375" style="135" customWidth="1"/>
    <col min="2" max="77" width="1.140625" style="53" customWidth="1"/>
    <col min="78" max="79" width="1.85546875" style="53" customWidth="1"/>
    <col min="80" max="80" width="1.140625" style="53" customWidth="1"/>
    <col min="81" max="81" width="2.5703125" style="53" customWidth="1"/>
    <col min="82" max="86" width="5.42578125" style="53" hidden="1" customWidth="1" outlineLevel="1"/>
    <col min="87" max="87" width="5.42578125" style="135" hidden="1" customWidth="1" outlineLevel="1"/>
    <col min="88" max="90" width="4.85546875" style="135" hidden="1" customWidth="1" outlineLevel="1"/>
    <col min="91" max="91" width="4.7109375" style="135" customWidth="1" collapsed="1"/>
    <col min="92" max="92" width="4.7109375" style="135" customWidth="1"/>
    <col min="93" max="93" width="17.28515625" style="135" customWidth="1"/>
    <col min="94" max="96" width="4.7109375" style="135" customWidth="1"/>
    <col min="97" max="98" width="4.7109375" style="135" hidden="1" customWidth="1" outlineLevel="1"/>
    <col min="99" max="99" width="1.42578125" style="135" hidden="1" customWidth="1" outlineLevel="1"/>
    <col min="100" max="100" width="1.42578125" style="135" customWidth="1" collapsed="1"/>
    <col min="101" max="113" width="1.42578125" style="135" customWidth="1"/>
    <col min="114" max="16384" width="1.140625" style="135"/>
  </cols>
  <sheetData>
    <row r="1" spans="1:149" ht="14.25" customHeigh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</row>
    <row r="2" spans="1:149" ht="14.25" customHeight="1">
      <c r="A2" s="136"/>
      <c r="B2" s="137">
        <f>6-COUNTBLANK(D3:D8)</f>
        <v>5</v>
      </c>
      <c r="C2" s="138"/>
      <c r="D2" s="139" t="s">
        <v>71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 t="s">
        <v>72</v>
      </c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1"/>
      <c r="AN2" s="142" t="s">
        <v>73</v>
      </c>
      <c r="AO2" s="143"/>
      <c r="AP2" s="143"/>
      <c r="AQ2" s="143"/>
      <c r="AR2" s="143"/>
      <c r="AS2" s="143"/>
      <c r="AT2" s="143"/>
      <c r="AU2" s="143"/>
      <c r="AV2" s="143"/>
      <c r="AW2" s="143"/>
      <c r="AX2" s="144"/>
      <c r="AY2" s="145" t="s">
        <v>74</v>
      </c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33"/>
      <c r="CE2" s="133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</row>
    <row r="3" spans="1:149" ht="14.25" customHeight="1">
      <c r="A3" s="136"/>
      <c r="B3" s="146">
        <v>1</v>
      </c>
      <c r="C3" s="147"/>
      <c r="D3" s="148" t="s">
        <v>21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50"/>
      <c r="V3" s="151" t="s">
        <v>75</v>
      </c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52"/>
      <c r="AN3" s="142" t="s">
        <v>76</v>
      </c>
      <c r="AO3" s="143"/>
      <c r="AP3" s="143"/>
      <c r="AQ3" s="143"/>
      <c r="AR3" s="143"/>
      <c r="AS3" s="143"/>
      <c r="AT3" s="143"/>
      <c r="AU3" s="143"/>
      <c r="AV3" s="143"/>
      <c r="AW3" s="143"/>
      <c r="AX3" s="144"/>
      <c r="AY3" s="153">
        <v>41349</v>
      </c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54" t="s">
        <v>77</v>
      </c>
      <c r="BO3" s="154"/>
      <c r="BP3" s="154"/>
      <c r="BQ3" s="154"/>
      <c r="BR3" s="154"/>
      <c r="BS3" s="154"/>
      <c r="BT3" s="154"/>
      <c r="BU3" s="154"/>
      <c r="BV3" s="154"/>
      <c r="BW3" s="154"/>
      <c r="BX3" s="155">
        <v>0.66666666666666663</v>
      </c>
      <c r="BY3" s="145"/>
      <c r="BZ3" s="145"/>
      <c r="CA3" s="145"/>
      <c r="CB3" s="145"/>
      <c r="CC3" s="145"/>
      <c r="CD3" s="133"/>
      <c r="CE3" s="133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</row>
    <row r="4" spans="1:149" ht="14.25" customHeight="1">
      <c r="A4" s="136"/>
      <c r="B4" s="146">
        <v>2</v>
      </c>
      <c r="C4" s="147"/>
      <c r="D4" s="148" t="s">
        <v>22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50"/>
      <c r="V4" s="151" t="s">
        <v>78</v>
      </c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52"/>
      <c r="AN4" s="142" t="s">
        <v>79</v>
      </c>
      <c r="AO4" s="143"/>
      <c r="AP4" s="143"/>
      <c r="AQ4" s="143"/>
      <c r="AR4" s="143"/>
      <c r="AS4" s="143"/>
      <c r="AT4" s="143"/>
      <c r="AU4" s="143"/>
      <c r="AV4" s="143"/>
      <c r="AW4" s="143"/>
      <c r="AX4" s="144"/>
      <c r="AY4" s="145" t="s">
        <v>80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33"/>
      <c r="CE4" s="133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</row>
    <row r="5" spans="1:149" ht="14.25" customHeight="1">
      <c r="A5" s="136"/>
      <c r="B5" s="146">
        <v>3</v>
      </c>
      <c r="C5" s="147"/>
      <c r="D5" s="148" t="s">
        <v>23</v>
      </c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50"/>
      <c r="V5" s="151" t="s">
        <v>81</v>
      </c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52"/>
      <c r="AN5" s="142" t="s">
        <v>82</v>
      </c>
      <c r="AO5" s="143"/>
      <c r="AP5" s="143"/>
      <c r="AQ5" s="143"/>
      <c r="AR5" s="143"/>
      <c r="AS5" s="143"/>
      <c r="AT5" s="143"/>
      <c r="AU5" s="143"/>
      <c r="AV5" s="143"/>
      <c r="AW5" s="143"/>
      <c r="AX5" s="144"/>
      <c r="AY5" s="156">
        <v>1</v>
      </c>
      <c r="AZ5" s="156"/>
      <c r="BA5" s="156"/>
      <c r="BB5" s="156"/>
      <c r="BC5" s="156"/>
      <c r="BD5" s="157" t="s">
        <v>83</v>
      </c>
      <c r="BE5" s="157"/>
      <c r="BF5" s="157"/>
      <c r="BG5" s="157"/>
      <c r="BH5" s="157"/>
      <c r="BI5" s="157"/>
      <c r="BJ5" s="156">
        <v>2</v>
      </c>
      <c r="BK5" s="156"/>
      <c r="BL5" s="156"/>
      <c r="BM5" s="156"/>
      <c r="BN5" s="156"/>
      <c r="BO5" s="157" t="s">
        <v>84</v>
      </c>
      <c r="BP5" s="157"/>
      <c r="BQ5" s="157"/>
      <c r="BR5" s="157"/>
      <c r="BS5" s="157"/>
      <c r="BT5" s="157"/>
      <c r="BU5" s="156">
        <v>2</v>
      </c>
      <c r="BV5" s="156"/>
      <c r="BW5" s="156"/>
      <c r="BX5" s="156"/>
      <c r="BY5" s="156"/>
      <c r="BZ5" s="133"/>
      <c r="CA5" s="133"/>
      <c r="CB5" s="133"/>
      <c r="CC5" s="133"/>
      <c r="CD5" s="133"/>
      <c r="CE5" s="133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</row>
    <row r="6" spans="1:149" ht="14.25" customHeight="1">
      <c r="A6" s="136"/>
      <c r="B6" s="146">
        <v>4</v>
      </c>
      <c r="C6" s="147"/>
      <c r="D6" s="148" t="s">
        <v>85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50"/>
      <c r="V6" s="151" t="s">
        <v>86</v>
      </c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52"/>
      <c r="AN6" s="142" t="s">
        <v>87</v>
      </c>
      <c r="AO6" s="143"/>
      <c r="AP6" s="143"/>
      <c r="AQ6" s="143"/>
      <c r="AR6" s="143"/>
      <c r="AS6" s="143"/>
      <c r="AT6" s="143"/>
      <c r="AU6" s="143"/>
      <c r="AV6" s="143"/>
      <c r="AW6" s="143"/>
      <c r="AX6" s="144"/>
      <c r="AY6" s="145" t="s">
        <v>88</v>
      </c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33"/>
      <c r="CE6" s="133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</row>
    <row r="7" spans="1:149" ht="14.25" customHeight="1">
      <c r="A7" s="136"/>
      <c r="B7" s="146">
        <v>5</v>
      </c>
      <c r="C7" s="147"/>
      <c r="D7" s="148" t="s">
        <v>24</v>
      </c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50"/>
      <c r="V7" s="151" t="s">
        <v>86</v>
      </c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52"/>
      <c r="AN7" s="142" t="s">
        <v>89</v>
      </c>
      <c r="AO7" s="143"/>
      <c r="AP7" s="143"/>
      <c r="AQ7" s="143"/>
      <c r="AR7" s="143"/>
      <c r="AS7" s="143"/>
      <c r="AT7" s="143"/>
      <c r="AU7" s="143"/>
      <c r="AV7" s="143"/>
      <c r="AW7" s="143"/>
      <c r="AX7" s="144"/>
      <c r="AY7" s="145" t="s">
        <v>90</v>
      </c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58"/>
      <c r="CE7" s="133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</row>
    <row r="8" spans="1:149" ht="14.25" customHeight="1">
      <c r="A8" s="136"/>
      <c r="B8" s="146">
        <v>6</v>
      </c>
      <c r="C8" s="147"/>
      <c r="D8" s="148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/>
      <c r="V8" s="151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52"/>
      <c r="AN8" s="142" t="s">
        <v>91</v>
      </c>
      <c r="AO8" s="143"/>
      <c r="AP8" s="143"/>
      <c r="AQ8" s="143"/>
      <c r="AR8" s="143"/>
      <c r="AS8" s="143"/>
      <c r="AT8" s="143"/>
      <c r="AU8" s="143"/>
      <c r="AV8" s="143"/>
      <c r="AW8" s="143"/>
      <c r="AX8" s="144"/>
      <c r="AY8" s="159" t="s">
        <v>92</v>
      </c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1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33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</row>
    <row r="9" spans="1:149" ht="14.25" customHeight="1">
      <c r="A9" s="136"/>
      <c r="B9" s="133"/>
      <c r="C9" s="133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33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</row>
    <row r="10" spans="1:149" ht="14.25" customHeight="1">
      <c r="A10" s="136"/>
      <c r="B10" s="133"/>
      <c r="C10" s="133"/>
      <c r="D10" s="162" t="s">
        <v>93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3"/>
      <c r="CD10" s="163"/>
      <c r="CE10" s="133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</row>
    <row r="11" spans="1:149" ht="14.25" customHeight="1">
      <c r="A11" s="136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5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33"/>
      <c r="BZ11" s="133"/>
      <c r="CA11" s="133"/>
      <c r="CB11" s="133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</row>
    <row r="12" spans="1:149" ht="12.75" customHeight="1"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Q12" s="168" t="s">
        <v>94</v>
      </c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70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2" t="s">
        <v>95</v>
      </c>
      <c r="BT12" s="172"/>
      <c r="BU12" s="172"/>
      <c r="BV12" s="172"/>
      <c r="BW12" s="172"/>
      <c r="BX12" s="172"/>
      <c r="BY12" s="172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</row>
    <row r="13" spans="1:149" ht="12.75" customHeight="1">
      <c r="A13" s="173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Q13" s="174" t="s">
        <v>96</v>
      </c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6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</row>
    <row r="14" spans="1:149" ht="12.75" customHeight="1">
      <c r="A14" s="12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Q14" s="174" t="s">
        <v>97</v>
      </c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6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</row>
    <row r="15" spans="1:149" ht="12.75" customHeight="1">
      <c r="A15" s="12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77"/>
      <c r="Q15" s="178" t="s">
        <v>98</v>
      </c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80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</row>
    <row r="16" spans="1:149" ht="12.75" customHeight="1">
      <c r="A16" s="12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7"/>
      <c r="BZ16" s="177"/>
      <c r="CA16" s="177"/>
      <c r="CB16" s="177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</row>
    <row r="17" spans="1:149" ht="12.75" customHeight="1">
      <c r="A17" s="12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</row>
    <row r="18" spans="1:149" ht="7.5" customHeight="1">
      <c r="A18" s="12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82" t="str">
        <f>IF(AY2&lt;&gt;"",AY2,"")</f>
        <v>BORGES</v>
      </c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67"/>
      <c r="AS18" s="167"/>
      <c r="AT18" s="167"/>
      <c r="AU18" s="167"/>
      <c r="AV18" s="183">
        <f>IF(AY3&lt;&gt;"",AY3,"")</f>
        <v>41349</v>
      </c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67"/>
      <c r="BN18" s="167"/>
      <c r="BO18" s="167"/>
      <c r="BP18" s="167"/>
      <c r="BQ18" s="167"/>
      <c r="BR18" s="184">
        <f>IF(BX3&lt;&gt;"",BX3,"")</f>
        <v>0.66666666666666663</v>
      </c>
      <c r="BS18" s="184"/>
      <c r="BT18" s="184"/>
      <c r="BU18" s="184"/>
      <c r="BV18" s="184"/>
      <c r="BW18" s="184"/>
      <c r="BX18" s="184"/>
      <c r="BY18" s="184"/>
      <c r="BZ18" s="167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</row>
    <row r="19" spans="1:149" ht="7.5" customHeight="1">
      <c r="A19" s="12"/>
      <c r="B19" s="185" t="s">
        <v>99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6" t="s">
        <v>100</v>
      </c>
      <c r="AS19" s="186"/>
      <c r="AT19" s="186"/>
      <c r="AU19" s="186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N19" s="185" t="s">
        <v>101</v>
      </c>
      <c r="BO19" s="185"/>
      <c r="BP19" s="185"/>
      <c r="BQ19" s="167"/>
      <c r="BR19" s="184"/>
      <c r="BS19" s="184"/>
      <c r="BT19" s="184"/>
      <c r="BU19" s="184"/>
      <c r="BV19" s="184"/>
      <c r="BW19" s="184"/>
      <c r="BX19" s="184"/>
      <c r="BY19" s="184"/>
      <c r="BZ19" s="167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</row>
    <row r="20" spans="1:149" ht="7.5" customHeight="1">
      <c r="A20" s="12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6"/>
      <c r="AS20" s="186"/>
      <c r="AT20" s="186"/>
      <c r="AU20" s="186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N20" s="185"/>
      <c r="BO20" s="185"/>
      <c r="BP20" s="185"/>
      <c r="BQ20" s="181"/>
      <c r="BR20" s="188"/>
      <c r="BS20" s="188"/>
      <c r="BT20" s="188"/>
      <c r="BU20" s="188"/>
      <c r="BV20" s="188"/>
      <c r="BW20" s="188"/>
      <c r="BX20" s="188"/>
      <c r="BY20" s="188"/>
      <c r="BZ20" s="167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</row>
    <row r="21" spans="1:149" ht="7.5" customHeight="1">
      <c r="A21" s="12"/>
      <c r="B21" s="167"/>
      <c r="C21" s="167"/>
      <c r="D21" s="167"/>
      <c r="E21" s="167"/>
      <c r="F21" s="167"/>
      <c r="G21" s="167"/>
      <c r="H21" s="167"/>
      <c r="I21" s="167"/>
      <c r="J21" s="182" t="str">
        <f>IF(AY4&lt;&gt;"",AY4,"")</f>
        <v>CAMPIONAT PROVINCIAL</v>
      </c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9" t="s">
        <v>82</v>
      </c>
      <c r="AV21" s="189"/>
      <c r="AW21" s="189"/>
      <c r="AX21" s="189"/>
      <c r="AY21" s="189"/>
      <c r="AZ21" s="190">
        <f>IF(AY5&lt;&gt;"",AY5,"")</f>
        <v>1</v>
      </c>
      <c r="BA21" s="190"/>
      <c r="BB21" s="190"/>
      <c r="BC21" s="190"/>
      <c r="BD21" s="190"/>
      <c r="BE21" s="191" t="s">
        <v>102</v>
      </c>
      <c r="BF21" s="191"/>
      <c r="BG21" s="191"/>
      <c r="BH21" s="191"/>
      <c r="BI21" s="191"/>
      <c r="BJ21" s="192">
        <f>IF(BJ5&lt;&gt;"",BJ5,"")</f>
        <v>2</v>
      </c>
      <c r="BK21" s="192"/>
      <c r="BL21" s="192"/>
      <c r="BM21" s="192"/>
      <c r="BN21" s="192"/>
      <c r="BO21" s="189" t="s">
        <v>103</v>
      </c>
      <c r="BP21" s="189"/>
      <c r="BQ21" s="189"/>
      <c r="BR21" s="189"/>
      <c r="BS21" s="189"/>
      <c r="BT21" s="182">
        <f>IF(BU5&lt;&gt;"",BU5,"")</f>
        <v>2</v>
      </c>
      <c r="BU21" s="182"/>
      <c r="BV21" s="182"/>
      <c r="BW21" s="182"/>
      <c r="BX21" s="182"/>
      <c r="BY21" s="182"/>
      <c r="BZ21" s="167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</row>
    <row r="22" spans="1:149" ht="7.5" customHeight="1">
      <c r="A22" s="12"/>
      <c r="B22" s="185" t="s">
        <v>104</v>
      </c>
      <c r="C22" s="185"/>
      <c r="D22" s="185"/>
      <c r="E22" s="185"/>
      <c r="F22" s="185"/>
      <c r="G22" s="185"/>
      <c r="H22" s="185"/>
      <c r="I22" s="185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9"/>
      <c r="AV22" s="189"/>
      <c r="AW22" s="189"/>
      <c r="AX22" s="189"/>
      <c r="AY22" s="189"/>
      <c r="AZ22" s="192"/>
      <c r="BA22" s="192"/>
      <c r="BB22" s="192"/>
      <c r="BC22" s="192"/>
      <c r="BD22" s="192"/>
      <c r="BE22" s="189"/>
      <c r="BF22" s="189"/>
      <c r="BG22" s="189"/>
      <c r="BH22" s="189"/>
      <c r="BI22" s="189"/>
      <c r="BJ22" s="192"/>
      <c r="BK22" s="192"/>
      <c r="BL22" s="192"/>
      <c r="BM22" s="192"/>
      <c r="BN22" s="192"/>
      <c r="BO22" s="189"/>
      <c r="BP22" s="189"/>
      <c r="BQ22" s="189"/>
      <c r="BR22" s="189"/>
      <c r="BS22" s="189"/>
      <c r="BT22" s="182"/>
      <c r="BU22" s="182"/>
      <c r="BV22" s="182"/>
      <c r="BW22" s="182"/>
      <c r="BX22" s="182"/>
      <c r="BY22" s="182"/>
      <c r="BZ22" s="167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</row>
    <row r="23" spans="1:149" ht="7.5" customHeight="1">
      <c r="A23" s="12"/>
      <c r="B23" s="185"/>
      <c r="C23" s="185"/>
      <c r="D23" s="185"/>
      <c r="E23" s="185"/>
      <c r="F23" s="185"/>
      <c r="G23" s="185"/>
      <c r="H23" s="185"/>
      <c r="I23" s="185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9"/>
      <c r="AV23" s="189"/>
      <c r="AW23" s="189"/>
      <c r="AX23" s="189"/>
      <c r="AY23" s="189"/>
      <c r="AZ23" s="193"/>
      <c r="BA23" s="193"/>
      <c r="BB23" s="193"/>
      <c r="BC23" s="193"/>
      <c r="BD23" s="193"/>
      <c r="BE23" s="189"/>
      <c r="BF23" s="189"/>
      <c r="BG23" s="189"/>
      <c r="BH23" s="189"/>
      <c r="BI23" s="189"/>
      <c r="BJ23" s="193"/>
      <c r="BK23" s="193"/>
      <c r="BL23" s="193"/>
      <c r="BM23" s="193"/>
      <c r="BN23" s="194"/>
      <c r="BO23" s="189"/>
      <c r="BP23" s="189"/>
      <c r="BQ23" s="189"/>
      <c r="BR23" s="189"/>
      <c r="BS23" s="189"/>
      <c r="BT23" s="187"/>
      <c r="BU23" s="187"/>
      <c r="BV23" s="187"/>
      <c r="BW23" s="187"/>
      <c r="BX23" s="187"/>
      <c r="BY23" s="187"/>
      <c r="BZ23" s="167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</row>
    <row r="24" spans="1:149" ht="7.5" customHeight="1">
      <c r="A24" s="12"/>
      <c r="B24" s="167"/>
      <c r="C24" s="167"/>
      <c r="D24" s="167"/>
      <c r="E24" s="167"/>
      <c r="F24" s="167"/>
      <c r="G24" s="167"/>
      <c r="H24" s="167"/>
      <c r="I24" s="182" t="str">
        <f>IF(AY6&lt;&gt;"",AY6,"")</f>
        <v>juvenil</v>
      </c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67"/>
      <c r="AH24" s="167"/>
      <c r="AI24" s="167"/>
      <c r="AJ24" s="167"/>
      <c r="AK24" s="167"/>
      <c r="AL24" s="167"/>
      <c r="AM24" s="167"/>
      <c r="AN24" s="167"/>
      <c r="AO24" s="167"/>
      <c r="AP24" s="192" t="str">
        <f>IF(AY7&lt;&gt;"",AY7,"")</f>
        <v>CENTRE ENTREN. BORGES</v>
      </c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5"/>
      <c r="BO24" s="195"/>
      <c r="BP24" s="167"/>
      <c r="BQ24" s="167"/>
      <c r="BR24" s="167"/>
      <c r="BS24" s="194" t="str">
        <f>IF(AY8&lt;&gt;"",AY8,"")</f>
        <v>13/14</v>
      </c>
      <c r="BT24" s="194"/>
      <c r="BU24" s="194"/>
      <c r="BV24" s="194"/>
      <c r="BW24" s="194"/>
      <c r="BX24" s="194"/>
      <c r="BY24" s="194"/>
      <c r="BZ24" s="167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</row>
    <row r="25" spans="1:149" ht="7.5" customHeight="1">
      <c r="B25" s="185" t="s">
        <v>87</v>
      </c>
      <c r="C25" s="185"/>
      <c r="D25" s="185"/>
      <c r="E25" s="185"/>
      <c r="F25" s="185"/>
      <c r="G25" s="185"/>
      <c r="H25" s="185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67"/>
      <c r="AH25" s="185" t="s">
        <v>89</v>
      </c>
      <c r="AI25" s="185"/>
      <c r="AJ25" s="185"/>
      <c r="AK25" s="185"/>
      <c r="AL25" s="185"/>
      <c r="AM25" s="185"/>
      <c r="AN25" s="185"/>
      <c r="AO25" s="185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86" t="s">
        <v>105</v>
      </c>
      <c r="BO25" s="186"/>
      <c r="BP25" s="186"/>
      <c r="BQ25" s="186"/>
      <c r="BR25" s="186"/>
      <c r="BS25" s="194"/>
      <c r="BT25" s="194"/>
      <c r="BU25" s="194"/>
      <c r="BV25" s="194"/>
      <c r="BW25" s="194"/>
      <c r="BX25" s="194"/>
      <c r="BY25" s="194"/>
      <c r="BZ25" s="181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</row>
    <row r="26" spans="1:149" ht="7.5" customHeight="1">
      <c r="B26" s="185"/>
      <c r="C26" s="185"/>
      <c r="D26" s="185"/>
      <c r="E26" s="185"/>
      <c r="F26" s="185"/>
      <c r="G26" s="185"/>
      <c r="H26" s="185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1"/>
      <c r="AH26" s="185"/>
      <c r="AI26" s="185"/>
      <c r="AJ26" s="185"/>
      <c r="AK26" s="185"/>
      <c r="AL26" s="185"/>
      <c r="AM26" s="185"/>
      <c r="AN26" s="185"/>
      <c r="AO26" s="185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193"/>
      <c r="BH26" s="193"/>
      <c r="BI26" s="193"/>
      <c r="BJ26" s="193"/>
      <c r="BK26" s="193"/>
      <c r="BL26" s="193"/>
      <c r="BM26" s="193"/>
      <c r="BN26" s="186"/>
      <c r="BO26" s="186"/>
      <c r="BP26" s="186"/>
      <c r="BQ26" s="186"/>
      <c r="BR26" s="186"/>
      <c r="BS26" s="193"/>
      <c r="BT26" s="193"/>
      <c r="BU26" s="193"/>
      <c r="BV26" s="193"/>
      <c r="BW26" s="193"/>
      <c r="BX26" s="193"/>
      <c r="BY26" s="193"/>
      <c r="BZ26" s="181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</row>
    <row r="27" spans="1:149" ht="7.5" customHeight="1"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</row>
    <row r="28" spans="1:149" ht="7.5" customHeight="1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  <c r="BR28" s="181"/>
      <c r="BS28" s="181"/>
      <c r="BT28" s="181"/>
      <c r="BU28" s="181"/>
      <c r="BV28" s="181"/>
      <c r="BW28" s="181"/>
      <c r="BX28" s="181"/>
      <c r="BY28" s="181"/>
      <c r="BZ28" s="181"/>
      <c r="CA28" s="177"/>
      <c r="CB28" s="177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</row>
    <row r="29" spans="1:149" ht="7.5" customHeight="1">
      <c r="A29" s="196"/>
      <c r="B29" s="197">
        <v>1</v>
      </c>
      <c r="C29" s="198"/>
      <c r="D29" s="199" t="str">
        <f>IF(D3&lt;&gt;"",D3,"")</f>
        <v>Miquel Hernàndez</v>
      </c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200"/>
      <c r="V29" s="199" t="str">
        <f>IF(V3&lt;&gt;"",V3,"")</f>
        <v>CTT Pont de Suert</v>
      </c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200"/>
      <c r="AN29" s="197">
        <v>4</v>
      </c>
      <c r="AO29" s="198"/>
      <c r="AP29" s="201" t="str">
        <f>IF(D6&lt;&gt;"",D6,"")</f>
        <v>Cristian Fernandez</v>
      </c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202"/>
      <c r="BH29" s="199" t="str">
        <f>IF(V6&lt;&gt;"",V6,"")</f>
        <v>CTT Mollerussa</v>
      </c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199"/>
      <c r="BV29" s="199"/>
      <c r="BW29" s="199"/>
      <c r="BX29" s="199"/>
      <c r="BY29" s="200"/>
      <c r="BZ29" s="167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</row>
    <row r="30" spans="1:149" ht="7.5" customHeight="1">
      <c r="A30" s="196"/>
      <c r="B30" s="203"/>
      <c r="C30" s="204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6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6"/>
      <c r="AN30" s="203"/>
      <c r="AO30" s="204"/>
      <c r="AP30" s="207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8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6"/>
      <c r="BZ30" s="167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</row>
    <row r="31" spans="1:149" ht="7.5" customHeight="1">
      <c r="A31" s="196"/>
      <c r="B31" s="209"/>
      <c r="C31" s="210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2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2"/>
      <c r="AN31" s="209"/>
      <c r="AO31" s="210"/>
      <c r="AP31" s="213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4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2"/>
      <c r="BZ31" s="167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</row>
    <row r="32" spans="1:149" ht="7.5" customHeight="1">
      <c r="A32" s="196"/>
      <c r="B32" s="197">
        <v>2</v>
      </c>
      <c r="C32" s="198"/>
      <c r="D32" s="199" t="str">
        <f>IF(D4&lt;&gt;"",D4,"")</f>
        <v>Albert Ribera</v>
      </c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200"/>
      <c r="V32" s="199" t="str">
        <f>IF(V4&lt;&gt;"",V4,"")</f>
        <v>CTT Borges</v>
      </c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200"/>
      <c r="AN32" s="197">
        <v>5</v>
      </c>
      <c r="AO32" s="198"/>
      <c r="AP32" s="201" t="str">
        <f>IF(D7&lt;&gt;"",D7,"")</f>
        <v>Daniel Jimenez</v>
      </c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202"/>
      <c r="BH32" s="199" t="str">
        <f>IF(V7&lt;&gt;"",V7,"")</f>
        <v>CTT Mollerussa</v>
      </c>
      <c r="BI32" s="199"/>
      <c r="BJ32" s="199"/>
      <c r="BK32" s="199"/>
      <c r="BL32" s="199"/>
      <c r="BM32" s="199"/>
      <c r="BN32" s="199"/>
      <c r="BO32" s="199"/>
      <c r="BP32" s="199"/>
      <c r="BQ32" s="199"/>
      <c r="BR32" s="199"/>
      <c r="BS32" s="199"/>
      <c r="BT32" s="199"/>
      <c r="BU32" s="199"/>
      <c r="BV32" s="199"/>
      <c r="BW32" s="199"/>
      <c r="BX32" s="199"/>
      <c r="BY32" s="200"/>
      <c r="BZ32" s="167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</row>
    <row r="33" spans="1:149" ht="7.5" customHeight="1">
      <c r="A33" s="196"/>
      <c r="B33" s="203"/>
      <c r="C33" s="204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6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6"/>
      <c r="AN33" s="203"/>
      <c r="AO33" s="204"/>
      <c r="AP33" s="207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205"/>
      <c r="BD33" s="205"/>
      <c r="BE33" s="205"/>
      <c r="BF33" s="205"/>
      <c r="BG33" s="208"/>
      <c r="BH33" s="205"/>
      <c r="BI33" s="205"/>
      <c r="BJ33" s="205"/>
      <c r="BK33" s="205"/>
      <c r="BL33" s="205"/>
      <c r="BM33" s="205"/>
      <c r="BN33" s="205"/>
      <c r="BO33" s="205"/>
      <c r="BP33" s="205"/>
      <c r="BQ33" s="205"/>
      <c r="BR33" s="205"/>
      <c r="BS33" s="205"/>
      <c r="BT33" s="205"/>
      <c r="BU33" s="205"/>
      <c r="BV33" s="205"/>
      <c r="BW33" s="205"/>
      <c r="BX33" s="205"/>
      <c r="BY33" s="206"/>
      <c r="BZ33" s="167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</row>
    <row r="34" spans="1:149" ht="7.5" customHeight="1">
      <c r="A34" s="196"/>
      <c r="B34" s="209"/>
      <c r="C34" s="210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2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2"/>
      <c r="AN34" s="209"/>
      <c r="AO34" s="210"/>
      <c r="AP34" s="213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4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2"/>
      <c r="BZ34" s="167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</row>
    <row r="35" spans="1:149" ht="7.5" customHeight="1">
      <c r="A35" s="196"/>
      <c r="B35" s="197">
        <v>3</v>
      </c>
      <c r="C35" s="198"/>
      <c r="D35" s="199" t="str">
        <f>IF(D5&lt;&gt;"",D5,"")</f>
        <v>Adolfo Carabot</v>
      </c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200"/>
      <c r="V35" s="199" t="str">
        <f>IF(V5&lt;&gt;"",V5,"")</f>
        <v>CTT Lleida</v>
      </c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200"/>
      <c r="AN35" s="197">
        <v>6</v>
      </c>
      <c r="AO35" s="198"/>
      <c r="AP35" s="201" t="str">
        <f>IF(D8&lt;&gt;"",D8,"")</f>
        <v/>
      </c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202"/>
      <c r="BH35" s="199" t="str">
        <f>IF(V8&lt;&gt;"",V8,"")</f>
        <v/>
      </c>
      <c r="BI35" s="199"/>
      <c r="BJ35" s="199"/>
      <c r="BK35" s="199"/>
      <c r="BL35" s="199"/>
      <c r="BM35" s="199"/>
      <c r="BN35" s="199"/>
      <c r="BO35" s="199"/>
      <c r="BP35" s="199"/>
      <c r="BQ35" s="199"/>
      <c r="BR35" s="199"/>
      <c r="BS35" s="199"/>
      <c r="BT35" s="199"/>
      <c r="BU35" s="199"/>
      <c r="BV35" s="199"/>
      <c r="BW35" s="199"/>
      <c r="BX35" s="199"/>
      <c r="BY35" s="200"/>
      <c r="BZ35" s="167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</row>
    <row r="36" spans="1:149" ht="7.5" customHeight="1">
      <c r="A36" s="196"/>
      <c r="B36" s="203"/>
      <c r="C36" s="204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6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6"/>
      <c r="AN36" s="203"/>
      <c r="AO36" s="204"/>
      <c r="AP36" s="207"/>
      <c r="AQ36" s="205"/>
      <c r="AR36" s="205"/>
      <c r="AS36" s="205"/>
      <c r="AT36" s="205"/>
      <c r="AU36" s="205"/>
      <c r="AV36" s="205"/>
      <c r="AW36" s="205"/>
      <c r="AX36" s="205"/>
      <c r="AY36" s="205"/>
      <c r="AZ36" s="205"/>
      <c r="BA36" s="205"/>
      <c r="BB36" s="205"/>
      <c r="BC36" s="205"/>
      <c r="BD36" s="205"/>
      <c r="BE36" s="205"/>
      <c r="BF36" s="205"/>
      <c r="BG36" s="208"/>
      <c r="BH36" s="205"/>
      <c r="BI36" s="205"/>
      <c r="BJ36" s="205"/>
      <c r="BK36" s="205"/>
      <c r="BL36" s="205"/>
      <c r="BM36" s="205"/>
      <c r="BN36" s="205"/>
      <c r="BO36" s="205"/>
      <c r="BP36" s="205"/>
      <c r="BQ36" s="205"/>
      <c r="BR36" s="205"/>
      <c r="BS36" s="205"/>
      <c r="BT36" s="205"/>
      <c r="BU36" s="205"/>
      <c r="BV36" s="205"/>
      <c r="BW36" s="205"/>
      <c r="BX36" s="205"/>
      <c r="BY36" s="206"/>
      <c r="BZ36" s="167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</row>
    <row r="37" spans="1:149" ht="7.5" customHeight="1">
      <c r="A37" s="196"/>
      <c r="B37" s="209"/>
      <c r="C37" s="210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2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2"/>
      <c r="AN37" s="209"/>
      <c r="AO37" s="210"/>
      <c r="AP37" s="213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4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2"/>
      <c r="BZ37" s="167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</row>
    <row r="38" spans="1:149" ht="7.5" customHeight="1">
      <c r="A38" s="196"/>
      <c r="AN38" s="181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</row>
    <row r="39" spans="1:149" ht="7.5" customHeight="1"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</row>
    <row r="40" spans="1:149" ht="7.5" customHeight="1">
      <c r="B40" s="215" t="s">
        <v>106</v>
      </c>
      <c r="C40" s="216"/>
      <c r="D40" s="217"/>
      <c r="E40" s="215" t="s">
        <v>107</v>
      </c>
      <c r="F40" s="216"/>
      <c r="G40" s="217"/>
      <c r="H40" s="215" t="s">
        <v>108</v>
      </c>
      <c r="I40" s="216"/>
      <c r="J40" s="217"/>
      <c r="K40" s="215" t="s">
        <v>109</v>
      </c>
      <c r="L40" s="216"/>
      <c r="M40" s="216"/>
      <c r="N40" s="218" t="s">
        <v>110</v>
      </c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20"/>
      <c r="AF40" s="221" t="s">
        <v>111</v>
      </c>
      <c r="AG40" s="221"/>
      <c r="AH40" s="221"/>
      <c r="AI40" s="221"/>
      <c r="AJ40" s="221"/>
      <c r="AK40" s="222" t="s">
        <v>112</v>
      </c>
      <c r="AL40" s="222"/>
      <c r="AM40" s="222"/>
      <c r="AN40" s="222"/>
      <c r="AO40" s="222"/>
      <c r="AP40" s="222" t="s">
        <v>113</v>
      </c>
      <c r="AQ40" s="222"/>
      <c r="AR40" s="222"/>
      <c r="AS40" s="222"/>
      <c r="AT40" s="222"/>
      <c r="AU40" s="222" t="s">
        <v>114</v>
      </c>
      <c r="AV40" s="222"/>
      <c r="AW40" s="222"/>
      <c r="AX40" s="222"/>
      <c r="AY40" s="222"/>
      <c r="AZ40" s="222" t="s">
        <v>115</v>
      </c>
      <c r="BA40" s="222"/>
      <c r="BB40" s="222"/>
      <c r="BC40" s="222"/>
      <c r="BD40" s="222"/>
      <c r="BE40" s="223" t="s">
        <v>116</v>
      </c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1"/>
      <c r="BR40" s="221"/>
      <c r="BS40" s="221"/>
      <c r="BT40" s="224"/>
      <c r="BU40" s="223" t="s">
        <v>117</v>
      </c>
      <c r="BV40" s="221"/>
      <c r="BW40" s="221"/>
      <c r="BX40" s="221"/>
      <c r="BY40" s="22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</row>
    <row r="41" spans="1:149" ht="7.5" customHeight="1">
      <c r="B41" s="225"/>
      <c r="C41" s="226"/>
      <c r="D41" s="227"/>
      <c r="E41" s="225"/>
      <c r="F41" s="226"/>
      <c r="G41" s="227"/>
      <c r="H41" s="225"/>
      <c r="I41" s="226"/>
      <c r="J41" s="227"/>
      <c r="K41" s="225"/>
      <c r="L41" s="226"/>
      <c r="M41" s="226"/>
      <c r="N41" s="228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30"/>
      <c r="AF41" s="231"/>
      <c r="AG41" s="231"/>
      <c r="AH41" s="231"/>
      <c r="AI41" s="231"/>
      <c r="AJ41" s="231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3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1"/>
      <c r="BQ41" s="231"/>
      <c r="BR41" s="231"/>
      <c r="BS41" s="231"/>
      <c r="BT41" s="234"/>
      <c r="BU41" s="233"/>
      <c r="BV41" s="231"/>
      <c r="BW41" s="231"/>
      <c r="BX41" s="231"/>
      <c r="BY41" s="2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</row>
    <row r="42" spans="1:149" ht="7.5" customHeight="1">
      <c r="B42" s="235"/>
      <c r="C42" s="236"/>
      <c r="D42" s="237"/>
      <c r="E42" s="235"/>
      <c r="F42" s="236"/>
      <c r="G42" s="237"/>
      <c r="H42" s="235"/>
      <c r="I42" s="236"/>
      <c r="J42" s="237"/>
      <c r="K42" s="235"/>
      <c r="L42" s="236"/>
      <c r="M42" s="236"/>
      <c r="N42" s="228" t="s">
        <v>118</v>
      </c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30"/>
      <c r="AF42" s="231" t="s">
        <v>119</v>
      </c>
      <c r="AG42" s="231"/>
      <c r="AH42" s="231"/>
      <c r="AI42" s="231"/>
      <c r="AJ42" s="238"/>
      <c r="AK42" s="231" t="s">
        <v>119</v>
      </c>
      <c r="AL42" s="231"/>
      <c r="AM42" s="231"/>
      <c r="AN42" s="231"/>
      <c r="AO42" s="238"/>
      <c r="AP42" s="231" t="s">
        <v>119</v>
      </c>
      <c r="AQ42" s="231"/>
      <c r="AR42" s="231"/>
      <c r="AS42" s="231"/>
      <c r="AT42" s="238"/>
      <c r="AU42" s="231" t="s">
        <v>119</v>
      </c>
      <c r="AV42" s="231"/>
      <c r="AW42" s="231"/>
      <c r="AX42" s="231"/>
      <c r="AY42" s="238"/>
      <c r="AZ42" s="231" t="s">
        <v>119</v>
      </c>
      <c r="BA42" s="231"/>
      <c r="BB42" s="231"/>
      <c r="BC42" s="231"/>
      <c r="BD42" s="238"/>
      <c r="BE42" s="233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1"/>
      <c r="BQ42" s="231"/>
      <c r="BR42" s="231"/>
      <c r="BS42" s="231"/>
      <c r="BT42" s="234"/>
      <c r="BU42" s="233"/>
      <c r="BV42" s="231"/>
      <c r="BW42" s="231"/>
      <c r="BX42" s="231"/>
      <c r="BY42" s="234"/>
      <c r="BZ42" s="239" t="s">
        <v>120</v>
      </c>
      <c r="CA42" s="240"/>
      <c r="CB42" s="240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</row>
    <row r="43" spans="1:149" ht="7.5" customHeight="1">
      <c r="B43" s="241" t="s">
        <v>121</v>
      </c>
      <c r="C43" s="242"/>
      <c r="D43" s="242"/>
      <c r="E43" s="241" t="s">
        <v>121</v>
      </c>
      <c r="F43" s="242"/>
      <c r="G43" s="242"/>
      <c r="H43" s="241" t="s">
        <v>121</v>
      </c>
      <c r="I43" s="242"/>
      <c r="J43" s="242"/>
      <c r="K43" s="241" t="s">
        <v>121</v>
      </c>
      <c r="L43" s="242"/>
      <c r="M43" s="242"/>
      <c r="N43" s="243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5"/>
      <c r="AF43" s="246"/>
      <c r="AG43" s="246"/>
      <c r="AH43" s="246"/>
      <c r="AI43" s="246"/>
      <c r="AJ43" s="247"/>
      <c r="AK43" s="246"/>
      <c r="AL43" s="246"/>
      <c r="AM43" s="246"/>
      <c r="AN43" s="246"/>
      <c r="AO43" s="247"/>
      <c r="AP43" s="246"/>
      <c r="AQ43" s="246"/>
      <c r="AR43" s="246"/>
      <c r="AS43" s="246"/>
      <c r="AT43" s="247"/>
      <c r="AU43" s="246"/>
      <c r="AV43" s="246"/>
      <c r="AW43" s="246"/>
      <c r="AX43" s="246"/>
      <c r="AY43" s="247"/>
      <c r="AZ43" s="246"/>
      <c r="BA43" s="246"/>
      <c r="BB43" s="246"/>
      <c r="BC43" s="246"/>
      <c r="BD43" s="247"/>
      <c r="BE43" s="248"/>
      <c r="BF43" s="246"/>
      <c r="BG43" s="246"/>
      <c r="BH43" s="246"/>
      <c r="BI43" s="246"/>
      <c r="BJ43" s="246"/>
      <c r="BK43" s="246"/>
      <c r="BL43" s="246"/>
      <c r="BM43" s="246"/>
      <c r="BN43" s="246"/>
      <c r="BO43" s="246"/>
      <c r="BP43" s="246"/>
      <c r="BQ43" s="246"/>
      <c r="BR43" s="246"/>
      <c r="BS43" s="246"/>
      <c r="BT43" s="249"/>
      <c r="BU43" s="248"/>
      <c r="BV43" s="246"/>
      <c r="BW43" s="246"/>
      <c r="BX43" s="246"/>
      <c r="BY43" s="249"/>
      <c r="BZ43" s="239"/>
      <c r="CA43" s="240"/>
      <c r="CB43" s="240"/>
      <c r="CC43" s="134"/>
      <c r="CD43" s="250">
        <v>1</v>
      </c>
      <c r="CE43" s="250">
        <v>2</v>
      </c>
      <c r="CF43" s="250">
        <v>3</v>
      </c>
      <c r="CG43" s="250">
        <v>4</v>
      </c>
      <c r="CH43" s="250">
        <v>5</v>
      </c>
      <c r="CI43" s="250">
        <v>6</v>
      </c>
      <c r="CJ43" s="134"/>
      <c r="CK43" s="134"/>
      <c r="CL43" s="134"/>
      <c r="CM43" s="134"/>
      <c r="CN43" s="134"/>
      <c r="CO43" s="134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</row>
    <row r="44" spans="1:149" ht="7.5" customHeight="1"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</row>
    <row r="45" spans="1:149" ht="7.5" customHeight="1">
      <c r="B45" s="251" t="s">
        <v>122</v>
      </c>
      <c r="C45" s="252"/>
      <c r="D45" s="253"/>
      <c r="E45" s="251" t="s">
        <v>123</v>
      </c>
      <c r="F45" s="252"/>
      <c r="G45" s="253"/>
      <c r="H45" s="251" t="s">
        <v>124</v>
      </c>
      <c r="I45" s="252"/>
      <c r="J45" s="253"/>
      <c r="K45" s="251" t="s">
        <v>125</v>
      </c>
      <c r="L45" s="252"/>
      <c r="M45" s="253"/>
      <c r="N45" s="254" t="str">
        <f>IF(B2=6,D5,IF(B2=5,D3,IF(B2=4,D4,IF(B2=3,D3,""))))</f>
        <v>Miquel Hernàndez</v>
      </c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6"/>
      <c r="AF45" s="257" t="s">
        <v>126</v>
      </c>
      <c r="AG45" s="258"/>
      <c r="AH45" s="258"/>
      <c r="AI45" s="258"/>
      <c r="AJ45" s="258"/>
      <c r="AK45" s="258" t="s">
        <v>127</v>
      </c>
      <c r="AL45" s="258"/>
      <c r="AM45" s="258"/>
      <c r="AN45" s="258"/>
      <c r="AO45" s="258"/>
      <c r="AP45" s="258" t="s">
        <v>128</v>
      </c>
      <c r="AQ45" s="258"/>
      <c r="AR45" s="258"/>
      <c r="AS45" s="258"/>
      <c r="AT45" s="258"/>
      <c r="AU45" s="258" t="s">
        <v>129</v>
      </c>
      <c r="AV45" s="258"/>
      <c r="AW45" s="258"/>
      <c r="AX45" s="258"/>
      <c r="AY45" s="258"/>
      <c r="AZ45" s="258" t="s">
        <v>130</v>
      </c>
      <c r="BA45" s="258"/>
      <c r="BB45" s="258"/>
      <c r="BC45" s="258"/>
      <c r="BD45" s="258"/>
      <c r="BE45" s="259" t="str">
        <f>IF(BZ45=""," ",IF(LEFT(BZ45,1)="3",N45,N47))</f>
        <v>Cristian Fernandez</v>
      </c>
      <c r="BF45" s="260"/>
      <c r="BG45" s="260"/>
      <c r="BH45" s="260"/>
      <c r="BI45" s="260"/>
      <c r="BJ45" s="260"/>
      <c r="BK45" s="260"/>
      <c r="BL45" s="260"/>
      <c r="BM45" s="260"/>
      <c r="BN45" s="260"/>
      <c r="BO45" s="260"/>
      <c r="BP45" s="260"/>
      <c r="BQ45" s="260"/>
      <c r="BR45" s="260"/>
      <c r="BS45" s="260"/>
      <c r="BT45" s="261"/>
      <c r="BU45" s="262" t="str">
        <f>IF(BZ45="","",VLOOKUP(BZ45,result,2,FALSE))</f>
        <v>1 - 3</v>
      </c>
      <c r="BV45" s="263"/>
      <c r="BW45" s="263"/>
      <c r="BX45" s="263"/>
      <c r="BY45" s="264"/>
      <c r="BZ45" s="265" t="s">
        <v>131</v>
      </c>
      <c r="CA45" s="266"/>
      <c r="CC45" s="134"/>
      <c r="CD45" s="267">
        <f>IF(BE45=D29,1,0)</f>
        <v>0</v>
      </c>
      <c r="CE45" s="267">
        <f>IF(BE45=D32,1,0)</f>
        <v>0</v>
      </c>
      <c r="CF45" s="267">
        <f>IF(BE45=D35,1,0)</f>
        <v>0</v>
      </c>
      <c r="CG45" s="267">
        <f>IF(BE45=AP29,1,0)</f>
        <v>1</v>
      </c>
      <c r="CH45" s="267">
        <f>IF(BE45=AP32,1,0)</f>
        <v>0</v>
      </c>
      <c r="CI45" s="267">
        <f>IF(BE45=AP35,1,0)</f>
        <v>0</v>
      </c>
      <c r="CJ45" s="268" t="s">
        <v>132</v>
      </c>
      <c r="CK45" s="269" t="s">
        <v>133</v>
      </c>
      <c r="CL45" s="268" t="s">
        <v>134</v>
      </c>
      <c r="CM45" s="134"/>
      <c r="CN45" s="134"/>
      <c r="CO45" s="134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</row>
    <row r="46" spans="1:149" ht="7.5" customHeight="1">
      <c r="B46" s="270"/>
      <c r="C46" s="271"/>
      <c r="D46" s="272"/>
      <c r="E46" s="270"/>
      <c r="F46" s="271"/>
      <c r="G46" s="272"/>
      <c r="H46" s="270"/>
      <c r="I46" s="271"/>
      <c r="J46" s="272"/>
      <c r="K46" s="270"/>
      <c r="L46" s="271"/>
      <c r="M46" s="272"/>
      <c r="N46" s="273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5"/>
      <c r="AF46" s="276"/>
      <c r="AG46" s="277"/>
      <c r="AH46" s="277"/>
      <c r="AI46" s="277"/>
      <c r="AJ46" s="277"/>
      <c r="AK46" s="277"/>
      <c r="AL46" s="277"/>
      <c r="AM46" s="277"/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8"/>
      <c r="BF46" s="279"/>
      <c r="BG46" s="279"/>
      <c r="BH46" s="279"/>
      <c r="BI46" s="279"/>
      <c r="BJ46" s="279"/>
      <c r="BK46" s="279"/>
      <c r="BL46" s="279"/>
      <c r="BM46" s="279"/>
      <c r="BN46" s="279"/>
      <c r="BO46" s="279"/>
      <c r="BP46" s="279"/>
      <c r="BQ46" s="279"/>
      <c r="BR46" s="279"/>
      <c r="BS46" s="279"/>
      <c r="BT46" s="280"/>
      <c r="BU46" s="281"/>
      <c r="BV46" s="282"/>
      <c r="BW46" s="282"/>
      <c r="BX46" s="282"/>
      <c r="BY46" s="283"/>
      <c r="BZ46" s="265"/>
      <c r="CA46" s="266"/>
      <c r="CC46" s="134"/>
      <c r="CD46" s="284">
        <f>IF(CD47=D29,1,0)</f>
        <v>1</v>
      </c>
      <c r="CE46" s="284">
        <f>IF(CD47=D32,1,0)</f>
        <v>0</v>
      </c>
      <c r="CF46" s="284">
        <f>IF(CD47=D35,1,0)</f>
        <v>0</v>
      </c>
      <c r="CG46" s="284">
        <f>IF(CD47=AP29,1,0)</f>
        <v>0</v>
      </c>
      <c r="CH46" s="284">
        <f>IF(CD47=AP32,1,0)</f>
        <v>0</v>
      </c>
      <c r="CI46" s="284">
        <f>IF(CD47=AP35,1,0)</f>
        <v>0</v>
      </c>
      <c r="CJ46" s="268" t="s">
        <v>135</v>
      </c>
      <c r="CK46" s="269" t="s">
        <v>136</v>
      </c>
      <c r="CL46" s="268" t="s">
        <v>134</v>
      </c>
      <c r="CM46" s="134"/>
      <c r="CN46" s="134"/>
      <c r="CO46" s="134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</row>
    <row r="47" spans="1:149" ht="7.5" customHeight="1">
      <c r="A47" s="285" t="s">
        <v>137</v>
      </c>
      <c r="B47" s="286" t="s">
        <v>17</v>
      </c>
      <c r="C47" s="287"/>
      <c r="D47" s="288"/>
      <c r="E47" s="286" t="s">
        <v>138</v>
      </c>
      <c r="F47" s="287"/>
      <c r="G47" s="288"/>
      <c r="H47" s="286" t="s">
        <v>11</v>
      </c>
      <c r="I47" s="287"/>
      <c r="J47" s="288"/>
      <c r="K47" s="286" t="s">
        <v>14</v>
      </c>
      <c r="L47" s="287"/>
      <c r="M47" s="288"/>
      <c r="N47" s="289" t="str">
        <f>IF(B2=6,D7,IF(B2=5,D6,IF(B2=4,D5,IF(B2=3,D5,""))))</f>
        <v>Cristian Fernandez</v>
      </c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1"/>
      <c r="AF47" s="276"/>
      <c r="AG47" s="277"/>
      <c r="AH47" s="277"/>
      <c r="AI47" s="277"/>
      <c r="AJ47" s="277"/>
      <c r="AK47" s="27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8"/>
      <c r="BF47" s="279"/>
      <c r="BG47" s="279"/>
      <c r="BH47" s="279"/>
      <c r="BI47" s="279"/>
      <c r="BJ47" s="279"/>
      <c r="BK47" s="279"/>
      <c r="BL47" s="279"/>
      <c r="BM47" s="279"/>
      <c r="BN47" s="279"/>
      <c r="BO47" s="279"/>
      <c r="BP47" s="279"/>
      <c r="BQ47" s="279"/>
      <c r="BR47" s="279"/>
      <c r="BS47" s="279"/>
      <c r="BT47" s="280"/>
      <c r="BU47" s="281"/>
      <c r="BV47" s="282"/>
      <c r="BW47" s="282"/>
      <c r="BX47" s="282"/>
      <c r="BY47" s="283"/>
      <c r="BZ47" s="265"/>
      <c r="CA47" s="266"/>
      <c r="CC47" s="134"/>
      <c r="CD47" s="292" t="str">
        <f>IF(BZ45=""," ",IF(LEFT(BZ45,1)="3",N47,N45))</f>
        <v>Miquel Hernàndez</v>
      </c>
      <c r="CE47" s="293"/>
      <c r="CF47" s="293"/>
      <c r="CG47" s="293"/>
      <c r="CH47" s="294"/>
      <c r="CI47" s="294"/>
      <c r="CJ47" s="269" t="s">
        <v>139</v>
      </c>
      <c r="CK47" s="269" t="s">
        <v>140</v>
      </c>
      <c r="CL47" s="268" t="s">
        <v>134</v>
      </c>
      <c r="CM47" s="134"/>
      <c r="CN47" s="134"/>
      <c r="CO47" s="134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</row>
    <row r="48" spans="1:149" ht="7.5" customHeight="1">
      <c r="A48" s="295"/>
      <c r="B48" s="296"/>
      <c r="C48" s="297"/>
      <c r="D48" s="298"/>
      <c r="E48" s="296"/>
      <c r="F48" s="297"/>
      <c r="G48" s="298"/>
      <c r="H48" s="296"/>
      <c r="I48" s="297"/>
      <c r="J48" s="298"/>
      <c r="K48" s="296"/>
      <c r="L48" s="297"/>
      <c r="M48" s="298"/>
      <c r="N48" s="299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  <c r="Z48" s="300"/>
      <c r="AA48" s="300"/>
      <c r="AB48" s="300"/>
      <c r="AC48" s="300"/>
      <c r="AD48" s="300"/>
      <c r="AE48" s="301"/>
      <c r="AF48" s="276"/>
      <c r="AG48" s="277"/>
      <c r="AH48" s="277"/>
      <c r="AI48" s="277"/>
      <c r="AJ48" s="277"/>
      <c r="AK48" s="277"/>
      <c r="AL48" s="277"/>
      <c r="AM48" s="277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302"/>
      <c r="BF48" s="303"/>
      <c r="BG48" s="303"/>
      <c r="BH48" s="303"/>
      <c r="BI48" s="303"/>
      <c r="BJ48" s="303"/>
      <c r="BK48" s="303"/>
      <c r="BL48" s="303"/>
      <c r="BM48" s="303"/>
      <c r="BN48" s="303"/>
      <c r="BO48" s="303"/>
      <c r="BP48" s="303"/>
      <c r="BQ48" s="303"/>
      <c r="BR48" s="303"/>
      <c r="BS48" s="303"/>
      <c r="BT48" s="304"/>
      <c r="BU48" s="281"/>
      <c r="BV48" s="282"/>
      <c r="BW48" s="282"/>
      <c r="BX48" s="282"/>
      <c r="BY48" s="283"/>
      <c r="BZ48" s="265"/>
      <c r="CA48" s="266"/>
      <c r="CC48" s="134"/>
      <c r="CD48" s="294"/>
      <c r="CE48" s="294"/>
      <c r="CF48" s="294"/>
      <c r="CG48" s="294"/>
      <c r="CH48" s="294"/>
      <c r="CI48" s="294"/>
      <c r="CJ48" s="269" t="s">
        <v>141</v>
      </c>
      <c r="CK48" s="269" t="s">
        <v>142</v>
      </c>
      <c r="CL48" s="268" t="s">
        <v>134</v>
      </c>
      <c r="CM48" s="134"/>
      <c r="CN48" s="134"/>
      <c r="CO48" s="134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</row>
    <row r="49" spans="1:149" ht="7.5" customHeight="1">
      <c r="B49" s="270" t="s">
        <v>143</v>
      </c>
      <c r="C49" s="271"/>
      <c r="D49" s="272"/>
      <c r="E49" s="270" t="s">
        <v>124</v>
      </c>
      <c r="F49" s="271"/>
      <c r="G49" s="272"/>
      <c r="H49" s="270" t="s">
        <v>123</v>
      </c>
      <c r="I49" s="271"/>
      <c r="J49" s="272"/>
      <c r="K49" s="270" t="s">
        <v>124</v>
      </c>
      <c r="L49" s="271"/>
      <c r="M49" s="272"/>
      <c r="N49" s="305" t="str">
        <f>IF(B2=6,D4,IF(B2=5,D4,IF(B2=4,D3,IF(B2=3,D4,""))))</f>
        <v>Albert Ribera</v>
      </c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7"/>
      <c r="AF49" s="308" t="s">
        <v>144</v>
      </c>
      <c r="AG49" s="309"/>
      <c r="AH49" s="309"/>
      <c r="AI49" s="309"/>
      <c r="AJ49" s="309"/>
      <c r="AK49" s="309" t="s">
        <v>145</v>
      </c>
      <c r="AL49" s="309"/>
      <c r="AM49" s="309"/>
      <c r="AN49" s="309"/>
      <c r="AO49" s="309"/>
      <c r="AP49" s="309" t="s">
        <v>146</v>
      </c>
      <c r="AQ49" s="309"/>
      <c r="AR49" s="309"/>
      <c r="AS49" s="309"/>
      <c r="AT49" s="309"/>
      <c r="AU49" s="309" t="s">
        <v>130</v>
      </c>
      <c r="AV49" s="309"/>
      <c r="AW49" s="309"/>
      <c r="AX49" s="309"/>
      <c r="AY49" s="309"/>
      <c r="AZ49" s="309" t="s">
        <v>130</v>
      </c>
      <c r="BA49" s="309"/>
      <c r="BB49" s="309"/>
      <c r="BC49" s="309"/>
      <c r="BD49" s="309"/>
      <c r="BE49" s="310" t="str">
        <f>IF(BZ49=""," ",IF(LEFT(BZ49,1)="3",N49,N51))</f>
        <v>Albert Ribera</v>
      </c>
      <c r="BF49" s="311"/>
      <c r="BG49" s="311"/>
      <c r="BH49" s="311"/>
      <c r="BI49" s="311"/>
      <c r="BJ49" s="311"/>
      <c r="BK49" s="311"/>
      <c r="BL49" s="311"/>
      <c r="BM49" s="311"/>
      <c r="BN49" s="311"/>
      <c r="BO49" s="311"/>
      <c r="BP49" s="311"/>
      <c r="BQ49" s="311"/>
      <c r="BR49" s="311"/>
      <c r="BS49" s="311"/>
      <c r="BT49" s="312"/>
      <c r="BU49" s="313" t="str">
        <f>IF(BZ49="","",VLOOKUP(BZ49,result,2,FALSE))</f>
        <v>3 - 0</v>
      </c>
      <c r="BV49" s="314"/>
      <c r="BW49" s="314"/>
      <c r="BX49" s="314"/>
      <c r="BY49" s="315"/>
      <c r="BZ49" s="265" t="s">
        <v>135</v>
      </c>
      <c r="CA49" s="266"/>
      <c r="CC49" s="134"/>
      <c r="CD49" s="267">
        <f>IF(BE49=D29,1,0)</f>
        <v>0</v>
      </c>
      <c r="CE49" s="267">
        <f>IF(BE49=D32,1,0)</f>
        <v>1</v>
      </c>
      <c r="CF49" s="267">
        <f>IF(BE49=D35,1,0)</f>
        <v>0</v>
      </c>
      <c r="CG49" s="267">
        <f>IF(BE49=AP29,1,0)</f>
        <v>0</v>
      </c>
      <c r="CH49" s="267">
        <f>IF(BE49=AP32,1,0)</f>
        <v>0</v>
      </c>
      <c r="CI49" s="267">
        <f>IF(BE49=AP35,1,0)</f>
        <v>0</v>
      </c>
      <c r="CJ49" s="268" t="s">
        <v>147</v>
      </c>
      <c r="CK49" s="268" t="s">
        <v>148</v>
      </c>
      <c r="CL49" s="268" t="s">
        <v>149</v>
      </c>
      <c r="CM49" s="134"/>
      <c r="CN49" s="134"/>
      <c r="CO49" s="134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</row>
    <row r="50" spans="1:149" ht="7.5" customHeight="1">
      <c r="B50" s="270"/>
      <c r="C50" s="271"/>
      <c r="D50" s="272"/>
      <c r="E50" s="270"/>
      <c r="F50" s="271"/>
      <c r="G50" s="272"/>
      <c r="H50" s="270"/>
      <c r="I50" s="271"/>
      <c r="J50" s="272"/>
      <c r="K50" s="270"/>
      <c r="L50" s="271"/>
      <c r="M50" s="272"/>
      <c r="N50" s="273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5"/>
      <c r="AF50" s="276"/>
      <c r="AG50" s="277"/>
      <c r="AH50" s="277"/>
      <c r="AI50" s="277"/>
      <c r="AJ50" s="277"/>
      <c r="AK50" s="277"/>
      <c r="AL50" s="277"/>
      <c r="AM50" s="277"/>
      <c r="AN50" s="277"/>
      <c r="AO50" s="277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277"/>
      <c r="BB50" s="277"/>
      <c r="BC50" s="277"/>
      <c r="BD50" s="277"/>
      <c r="BE50" s="278"/>
      <c r="BF50" s="279"/>
      <c r="BG50" s="279"/>
      <c r="BH50" s="279"/>
      <c r="BI50" s="279"/>
      <c r="BJ50" s="279"/>
      <c r="BK50" s="279"/>
      <c r="BL50" s="279"/>
      <c r="BM50" s="279"/>
      <c r="BN50" s="279"/>
      <c r="BO50" s="279"/>
      <c r="BP50" s="279"/>
      <c r="BQ50" s="279"/>
      <c r="BR50" s="279"/>
      <c r="BS50" s="279"/>
      <c r="BT50" s="280"/>
      <c r="BU50" s="281"/>
      <c r="BV50" s="282"/>
      <c r="BW50" s="282"/>
      <c r="BX50" s="282"/>
      <c r="BY50" s="283"/>
      <c r="BZ50" s="265"/>
      <c r="CA50" s="266"/>
      <c r="CC50" s="134"/>
      <c r="CD50" s="284">
        <f>IF(CD51=D29,1,0)</f>
        <v>0</v>
      </c>
      <c r="CE50" s="284">
        <f>IF(CD51=D32,1,0)</f>
        <v>0</v>
      </c>
      <c r="CF50" s="284">
        <f>IF(CD51=D35,1,0)</f>
        <v>1</v>
      </c>
      <c r="CG50" s="284">
        <f>IF(CD51=AP29,1,0)</f>
        <v>0</v>
      </c>
      <c r="CH50" s="284">
        <f>IF(CD51=AP32,1,0)</f>
        <v>0</v>
      </c>
      <c r="CI50" s="284">
        <f>IF(CD51=AP35,1,0)</f>
        <v>0</v>
      </c>
      <c r="CJ50" s="269" t="s">
        <v>150</v>
      </c>
      <c r="CK50" s="269" t="s">
        <v>151</v>
      </c>
      <c r="CL50" s="268" t="s">
        <v>149</v>
      </c>
      <c r="CM50" s="134"/>
      <c r="CN50" s="134"/>
      <c r="CO50" s="134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</row>
    <row r="51" spans="1:149" ht="7.5" customHeight="1">
      <c r="A51" s="285" t="s">
        <v>137</v>
      </c>
      <c r="B51" s="286" t="s">
        <v>138</v>
      </c>
      <c r="C51" s="287"/>
      <c r="D51" s="288"/>
      <c r="E51" s="286" t="s">
        <v>11</v>
      </c>
      <c r="F51" s="287"/>
      <c r="G51" s="288"/>
      <c r="H51" s="286" t="s">
        <v>14</v>
      </c>
      <c r="I51" s="287"/>
      <c r="J51" s="288"/>
      <c r="K51" s="286" t="s">
        <v>11</v>
      </c>
      <c r="L51" s="287"/>
      <c r="M51" s="288"/>
      <c r="N51" s="289" t="str">
        <f>IF(B2=6,D8,IF(B2=5,D5,IF(B2=4,D6,IF(B2=3,D5,""))))</f>
        <v>Adolfo Carabot</v>
      </c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1"/>
      <c r="AF51" s="276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277"/>
      <c r="BB51" s="277"/>
      <c r="BC51" s="277"/>
      <c r="BD51" s="277"/>
      <c r="BE51" s="278"/>
      <c r="BF51" s="279"/>
      <c r="BG51" s="279"/>
      <c r="BH51" s="279"/>
      <c r="BI51" s="279"/>
      <c r="BJ51" s="279"/>
      <c r="BK51" s="279"/>
      <c r="BL51" s="279"/>
      <c r="BM51" s="279"/>
      <c r="BN51" s="279"/>
      <c r="BO51" s="279"/>
      <c r="BP51" s="279"/>
      <c r="BQ51" s="279"/>
      <c r="BR51" s="279"/>
      <c r="BS51" s="279"/>
      <c r="BT51" s="280"/>
      <c r="BU51" s="281"/>
      <c r="BV51" s="282"/>
      <c r="BW51" s="282"/>
      <c r="BX51" s="282"/>
      <c r="BY51" s="283"/>
      <c r="BZ51" s="265"/>
      <c r="CA51" s="266"/>
      <c r="CC51" s="134"/>
      <c r="CD51" s="292" t="str">
        <f>IF(BZ49=""," ",IF(LEFT(BZ49,1)="3",N51,N49))</f>
        <v>Adolfo Carabot</v>
      </c>
      <c r="CE51" s="293"/>
      <c r="CF51" s="293"/>
      <c r="CG51" s="293"/>
      <c r="CH51" s="294"/>
      <c r="CI51" s="294"/>
      <c r="CJ51" s="269" t="s">
        <v>131</v>
      </c>
      <c r="CK51" s="269" t="s">
        <v>15</v>
      </c>
      <c r="CL51" s="268" t="s">
        <v>149</v>
      </c>
      <c r="CM51" s="134"/>
      <c r="CN51" s="134"/>
      <c r="CO51" s="134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</row>
    <row r="52" spans="1:149" ht="7.5" customHeight="1">
      <c r="A52" s="295"/>
      <c r="B52" s="296"/>
      <c r="C52" s="297"/>
      <c r="D52" s="298"/>
      <c r="E52" s="296"/>
      <c r="F52" s="297"/>
      <c r="G52" s="298"/>
      <c r="H52" s="296"/>
      <c r="I52" s="297"/>
      <c r="J52" s="298"/>
      <c r="K52" s="296"/>
      <c r="L52" s="297"/>
      <c r="M52" s="298"/>
      <c r="N52" s="299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1"/>
      <c r="AF52" s="316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7"/>
      <c r="BC52" s="317"/>
      <c r="BD52" s="317"/>
      <c r="BE52" s="302"/>
      <c r="BF52" s="303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3"/>
      <c r="BR52" s="303"/>
      <c r="BS52" s="303"/>
      <c r="BT52" s="304"/>
      <c r="BU52" s="318"/>
      <c r="BV52" s="319"/>
      <c r="BW52" s="319"/>
      <c r="BX52" s="319"/>
      <c r="BY52" s="320"/>
      <c r="BZ52" s="265"/>
      <c r="CA52" s="266"/>
      <c r="CC52" s="134"/>
      <c r="CD52" s="294"/>
      <c r="CE52" s="294"/>
      <c r="CF52" s="294"/>
      <c r="CG52" s="294"/>
      <c r="CH52" s="294"/>
      <c r="CI52" s="294"/>
      <c r="CJ52" s="269" t="s">
        <v>152</v>
      </c>
      <c r="CK52" s="269" t="s">
        <v>10</v>
      </c>
      <c r="CL52" s="268" t="s">
        <v>149</v>
      </c>
      <c r="CM52" s="134"/>
      <c r="CN52" s="134"/>
      <c r="CO52" s="134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</row>
    <row r="53" spans="1:149" ht="7.5" customHeight="1">
      <c r="B53" s="270" t="s">
        <v>123</v>
      </c>
      <c r="C53" s="271"/>
      <c r="D53" s="272"/>
      <c r="E53" s="270" t="s">
        <v>153</v>
      </c>
      <c r="F53" s="271"/>
      <c r="G53" s="272"/>
      <c r="H53" s="270" t="s">
        <v>154</v>
      </c>
      <c r="I53" s="271"/>
      <c r="J53" s="272"/>
      <c r="K53" s="270" t="s">
        <v>155</v>
      </c>
      <c r="L53" s="271"/>
      <c r="M53" s="272"/>
      <c r="N53" s="273" t="str">
        <f>IF(B2=6,D3,IF(B2=5,D6,IF(B2=4,D4,IF(B2=3,D3,""))))</f>
        <v>Cristian Fernandez</v>
      </c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5"/>
      <c r="AF53" s="308" t="s">
        <v>156</v>
      </c>
      <c r="AG53" s="309"/>
      <c r="AH53" s="309"/>
      <c r="AI53" s="309"/>
      <c r="AJ53" s="309"/>
      <c r="AK53" s="309" t="s">
        <v>157</v>
      </c>
      <c r="AL53" s="309"/>
      <c r="AM53" s="309"/>
      <c r="AN53" s="309"/>
      <c r="AO53" s="309"/>
      <c r="AP53" s="309" t="s">
        <v>126</v>
      </c>
      <c r="AQ53" s="309"/>
      <c r="AR53" s="309"/>
      <c r="AS53" s="309"/>
      <c r="AT53" s="309"/>
      <c r="AU53" s="309" t="s">
        <v>146</v>
      </c>
      <c r="AV53" s="309"/>
      <c r="AW53" s="309"/>
      <c r="AX53" s="309"/>
      <c r="AY53" s="309"/>
      <c r="AZ53" s="309" t="s">
        <v>130</v>
      </c>
      <c r="BA53" s="309"/>
      <c r="BB53" s="309"/>
      <c r="BC53" s="309"/>
      <c r="BD53" s="309"/>
      <c r="BE53" s="278" t="str">
        <f>IF(BZ53=""," ",IF(LEFT(BZ53,1)="3",N53,N55))</f>
        <v>Cristian Fernandez</v>
      </c>
      <c r="BF53" s="279"/>
      <c r="BG53" s="279"/>
      <c r="BH53" s="279"/>
      <c r="BI53" s="279"/>
      <c r="BJ53" s="279"/>
      <c r="BK53" s="279"/>
      <c r="BL53" s="279"/>
      <c r="BM53" s="279"/>
      <c r="BN53" s="279"/>
      <c r="BO53" s="279"/>
      <c r="BP53" s="279"/>
      <c r="BQ53" s="279"/>
      <c r="BR53" s="279"/>
      <c r="BS53" s="279"/>
      <c r="BT53" s="280"/>
      <c r="BU53" s="281" t="str">
        <f>IF(BZ53="","",VLOOKUP(BZ53,result,2,FALSE))</f>
        <v>3 - 1</v>
      </c>
      <c r="BV53" s="282"/>
      <c r="BW53" s="282"/>
      <c r="BX53" s="282"/>
      <c r="BY53" s="283"/>
      <c r="BZ53" s="265" t="s">
        <v>139</v>
      </c>
      <c r="CA53" s="266"/>
      <c r="CC53" s="134"/>
      <c r="CD53" s="267">
        <f>IF(BE53=D29,1,0)</f>
        <v>0</v>
      </c>
      <c r="CE53" s="267">
        <f>IF(BE53=D32,1,0)</f>
        <v>0</v>
      </c>
      <c r="CF53" s="267">
        <f>IF(BE53=D35,1,0)</f>
        <v>0</v>
      </c>
      <c r="CG53" s="267">
        <f>IF(BE53=AP29,1,0)</f>
        <v>1</v>
      </c>
      <c r="CH53" s="267">
        <f>IF(BE53=AP32,1,0)</f>
        <v>0</v>
      </c>
      <c r="CI53" s="267">
        <f>IF(BE53=AP35,1,0)</f>
        <v>0</v>
      </c>
      <c r="CJ53" s="268"/>
      <c r="CK53" s="268" t="s">
        <v>158</v>
      </c>
      <c r="CL53" s="268" t="s">
        <v>158</v>
      </c>
      <c r="CM53" s="134"/>
      <c r="CN53" s="134"/>
      <c r="CO53" s="134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</row>
    <row r="54" spans="1:149" ht="7.5" customHeight="1">
      <c r="B54" s="270"/>
      <c r="C54" s="271"/>
      <c r="D54" s="272"/>
      <c r="E54" s="270"/>
      <c r="F54" s="271"/>
      <c r="G54" s="272"/>
      <c r="H54" s="270"/>
      <c r="I54" s="271"/>
      <c r="J54" s="272"/>
      <c r="K54" s="270"/>
      <c r="L54" s="271"/>
      <c r="M54" s="272"/>
      <c r="N54" s="273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5"/>
      <c r="AF54" s="276"/>
      <c r="AG54" s="277"/>
      <c r="AH54" s="277"/>
      <c r="AI54" s="277"/>
      <c r="AJ54" s="277"/>
      <c r="AK54" s="277"/>
      <c r="AL54" s="277"/>
      <c r="AM54" s="277"/>
      <c r="AN54" s="277"/>
      <c r="AO54" s="277"/>
      <c r="AP54" s="277"/>
      <c r="AQ54" s="277"/>
      <c r="AR54" s="277"/>
      <c r="AS54" s="277"/>
      <c r="AT54" s="277"/>
      <c r="AU54" s="277"/>
      <c r="AV54" s="277"/>
      <c r="AW54" s="277"/>
      <c r="AX54" s="277"/>
      <c r="AY54" s="277"/>
      <c r="AZ54" s="277"/>
      <c r="BA54" s="277"/>
      <c r="BB54" s="277"/>
      <c r="BC54" s="277"/>
      <c r="BD54" s="277"/>
      <c r="BE54" s="278"/>
      <c r="BF54" s="279"/>
      <c r="BG54" s="279"/>
      <c r="BH54" s="279"/>
      <c r="BI54" s="279"/>
      <c r="BJ54" s="279"/>
      <c r="BK54" s="279"/>
      <c r="BL54" s="279"/>
      <c r="BM54" s="279"/>
      <c r="BN54" s="279"/>
      <c r="BO54" s="279"/>
      <c r="BP54" s="279"/>
      <c r="BQ54" s="279"/>
      <c r="BR54" s="279"/>
      <c r="BS54" s="279"/>
      <c r="BT54" s="280"/>
      <c r="BU54" s="281"/>
      <c r="BV54" s="282"/>
      <c r="BW54" s="282"/>
      <c r="BX54" s="282"/>
      <c r="BY54" s="283"/>
      <c r="BZ54" s="265"/>
      <c r="CA54" s="266"/>
      <c r="CC54" s="134"/>
      <c r="CD54" s="284">
        <f>IF(CD55=D29,1,0)</f>
        <v>0</v>
      </c>
      <c r="CE54" s="284">
        <f>IF(CD55=D32,1,0)</f>
        <v>0</v>
      </c>
      <c r="CF54" s="284">
        <f>IF(CD55=D35,1,0)</f>
        <v>0</v>
      </c>
      <c r="CG54" s="284">
        <f>IF(CD55=AP29,1,0)</f>
        <v>0</v>
      </c>
      <c r="CH54" s="284">
        <f>IF(CD55=AP32,1,0)</f>
        <v>1</v>
      </c>
      <c r="CI54" s="284">
        <f>IF(CD55=AP35,1,0)</f>
        <v>0</v>
      </c>
      <c r="CJ54" s="134"/>
      <c r="CK54" s="134"/>
      <c r="CL54" s="134"/>
      <c r="CM54" s="134"/>
      <c r="CN54" s="134"/>
      <c r="CO54" s="134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</row>
    <row r="55" spans="1:149" ht="7.5" customHeight="1">
      <c r="A55" s="285" t="s">
        <v>137</v>
      </c>
      <c r="B55" s="286" t="s">
        <v>159</v>
      </c>
      <c r="C55" s="287"/>
      <c r="D55" s="288"/>
      <c r="E55" s="286" t="s">
        <v>14</v>
      </c>
      <c r="F55" s="287"/>
      <c r="G55" s="288"/>
      <c r="H55" s="286" t="s">
        <v>160</v>
      </c>
      <c r="I55" s="287"/>
      <c r="J55" s="288"/>
      <c r="K55" s="286" t="s">
        <v>160</v>
      </c>
      <c r="L55" s="287"/>
      <c r="M55" s="288"/>
      <c r="N55" s="289" t="str">
        <f>IF(B2=6,D6,IF(B2=5,D7,IF(B2=4,D6,IF(B2=3,D4,""))))</f>
        <v>Daniel Jimenez</v>
      </c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1"/>
      <c r="AF55" s="276"/>
      <c r="AG55" s="277"/>
      <c r="AH55" s="277"/>
      <c r="AI55" s="277"/>
      <c r="AJ55" s="277"/>
      <c r="AK55" s="277"/>
      <c r="AL55" s="277"/>
      <c r="AM55" s="277"/>
      <c r="AN55" s="277"/>
      <c r="AO55" s="277"/>
      <c r="AP55" s="277"/>
      <c r="AQ55" s="277"/>
      <c r="AR55" s="277"/>
      <c r="AS55" s="277"/>
      <c r="AT55" s="277"/>
      <c r="AU55" s="277"/>
      <c r="AV55" s="277"/>
      <c r="AW55" s="277"/>
      <c r="AX55" s="277"/>
      <c r="AY55" s="277"/>
      <c r="AZ55" s="277"/>
      <c r="BA55" s="277"/>
      <c r="BB55" s="277"/>
      <c r="BC55" s="277"/>
      <c r="BD55" s="277"/>
      <c r="BE55" s="278"/>
      <c r="BF55" s="279"/>
      <c r="BG55" s="279"/>
      <c r="BH55" s="279"/>
      <c r="BI55" s="279"/>
      <c r="BJ55" s="279"/>
      <c r="BK55" s="279"/>
      <c r="BL55" s="279"/>
      <c r="BM55" s="279"/>
      <c r="BN55" s="279"/>
      <c r="BO55" s="279"/>
      <c r="BP55" s="279"/>
      <c r="BQ55" s="279"/>
      <c r="BR55" s="279"/>
      <c r="BS55" s="279"/>
      <c r="BT55" s="280"/>
      <c r="BU55" s="281"/>
      <c r="BV55" s="282"/>
      <c r="BW55" s="282"/>
      <c r="BX55" s="282"/>
      <c r="BY55" s="283"/>
      <c r="BZ55" s="265"/>
      <c r="CA55" s="266"/>
      <c r="CC55" s="134"/>
      <c r="CD55" s="292" t="str">
        <f>IF(BZ53=""," ",IF(LEFT(BZ53,1)="3",N55,N53))</f>
        <v>Daniel Jimenez</v>
      </c>
      <c r="CE55" s="293"/>
      <c r="CF55" s="293"/>
      <c r="CG55" s="293"/>
      <c r="CH55" s="294"/>
      <c r="CI55" s="294"/>
      <c r="CJ55" s="134"/>
      <c r="CK55" s="134"/>
      <c r="CL55" s="134"/>
      <c r="CM55" s="134"/>
      <c r="CN55" s="134"/>
      <c r="CO55" s="134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</row>
    <row r="56" spans="1:149" ht="7.5" customHeight="1">
      <c r="A56" s="295"/>
      <c r="B56" s="321"/>
      <c r="C56" s="322"/>
      <c r="D56" s="323"/>
      <c r="E56" s="321"/>
      <c r="F56" s="322"/>
      <c r="G56" s="323"/>
      <c r="H56" s="321"/>
      <c r="I56" s="322"/>
      <c r="J56" s="323"/>
      <c r="K56" s="296"/>
      <c r="L56" s="297"/>
      <c r="M56" s="298"/>
      <c r="N56" s="324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6"/>
      <c r="AF56" s="276"/>
      <c r="AG56" s="277"/>
      <c r="AH56" s="277"/>
      <c r="AI56" s="277"/>
      <c r="AJ56" s="277"/>
      <c r="AK56" s="277"/>
      <c r="AL56" s="277"/>
      <c r="AM56" s="277"/>
      <c r="AN56" s="277"/>
      <c r="AO56" s="277"/>
      <c r="AP56" s="277"/>
      <c r="AQ56" s="277"/>
      <c r="AR56" s="277"/>
      <c r="AS56" s="277"/>
      <c r="AT56" s="277"/>
      <c r="AU56" s="277"/>
      <c r="AV56" s="277"/>
      <c r="AW56" s="277"/>
      <c r="AX56" s="277"/>
      <c r="AY56" s="277"/>
      <c r="AZ56" s="277"/>
      <c r="BA56" s="277"/>
      <c r="BB56" s="277"/>
      <c r="BC56" s="277"/>
      <c r="BD56" s="277"/>
      <c r="BE56" s="302"/>
      <c r="BF56" s="303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  <c r="BR56" s="303"/>
      <c r="BS56" s="303"/>
      <c r="BT56" s="304"/>
      <c r="BU56" s="281"/>
      <c r="BV56" s="282"/>
      <c r="BW56" s="282"/>
      <c r="BX56" s="282"/>
      <c r="BY56" s="283"/>
      <c r="BZ56" s="265"/>
      <c r="CA56" s="266"/>
      <c r="CC56" s="134"/>
      <c r="CD56" s="294"/>
      <c r="CE56" s="294"/>
      <c r="CF56" s="294"/>
      <c r="CG56" s="294"/>
      <c r="CH56" s="294"/>
      <c r="CI56" s="294"/>
      <c r="CJ56" s="134"/>
      <c r="CK56" s="134"/>
      <c r="CL56" s="134"/>
      <c r="CM56" s="134"/>
      <c r="CN56" s="134"/>
      <c r="CO56" s="134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</row>
    <row r="57" spans="1:149" ht="7.5" customHeight="1">
      <c r="B57" s="270" t="s">
        <v>161</v>
      </c>
      <c r="C57" s="271"/>
      <c r="D57" s="272"/>
      <c r="E57" s="270" t="s">
        <v>125</v>
      </c>
      <c r="F57" s="271"/>
      <c r="G57" s="272"/>
      <c r="H57" s="270" t="s">
        <v>125</v>
      </c>
      <c r="I57" s="271"/>
      <c r="J57" s="272"/>
      <c r="K57" s="327"/>
      <c r="L57" s="328"/>
      <c r="M57" s="329"/>
      <c r="N57" s="273" t="str">
        <f>IF(B2=6,D4,IF(B2=5,D3,IF(B2=4,D3,IF(B2=3,"",""))))</f>
        <v>Miquel Hernàndez</v>
      </c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5"/>
      <c r="AF57" s="257" t="s">
        <v>144</v>
      </c>
      <c r="AG57" s="258"/>
      <c r="AH57" s="258"/>
      <c r="AI57" s="258"/>
      <c r="AJ57" s="258"/>
      <c r="AK57" s="258" t="s">
        <v>126</v>
      </c>
      <c r="AL57" s="258"/>
      <c r="AM57" s="258"/>
      <c r="AN57" s="258"/>
      <c r="AO57" s="258"/>
      <c r="AP57" s="258" t="s">
        <v>126</v>
      </c>
      <c r="AQ57" s="258"/>
      <c r="AR57" s="258"/>
      <c r="AS57" s="258"/>
      <c r="AT57" s="258"/>
      <c r="AU57" s="258" t="s">
        <v>130</v>
      </c>
      <c r="AV57" s="258"/>
      <c r="AW57" s="258"/>
      <c r="AX57" s="258"/>
      <c r="AY57" s="258"/>
      <c r="AZ57" s="258" t="s">
        <v>130</v>
      </c>
      <c r="BA57" s="258"/>
      <c r="BB57" s="258"/>
      <c r="BC57" s="258"/>
      <c r="BD57" s="258"/>
      <c r="BE57" s="259" t="str">
        <f>IF(BZ57=""," ",IF(LEFT(BZ57,1)="3",N57,N59))</f>
        <v>Miquel Hernàndez</v>
      </c>
      <c r="BF57" s="260"/>
      <c r="BG57" s="260"/>
      <c r="BH57" s="260"/>
      <c r="BI57" s="260"/>
      <c r="BJ57" s="260"/>
      <c r="BK57" s="260"/>
      <c r="BL57" s="260"/>
      <c r="BM57" s="260"/>
      <c r="BN57" s="260"/>
      <c r="BO57" s="260"/>
      <c r="BP57" s="260"/>
      <c r="BQ57" s="260"/>
      <c r="BR57" s="260"/>
      <c r="BS57" s="260"/>
      <c r="BT57" s="261"/>
      <c r="BU57" s="262" t="str">
        <f>IF(BZ57="","",VLOOKUP(BZ57,result,2,FALSE))</f>
        <v>3 - 0</v>
      </c>
      <c r="BV57" s="263"/>
      <c r="BW57" s="263"/>
      <c r="BX57" s="263"/>
      <c r="BY57" s="264"/>
      <c r="BZ57" s="265" t="s">
        <v>135</v>
      </c>
      <c r="CA57" s="266"/>
      <c r="CC57" s="134"/>
      <c r="CD57" s="267">
        <f>IF(BE57=D29,1,0)</f>
        <v>1</v>
      </c>
      <c r="CE57" s="267">
        <f>IF(BE57=D32,1,0)</f>
        <v>0</v>
      </c>
      <c r="CF57" s="267">
        <f>IF(BE57=D35,1,0)</f>
        <v>0</v>
      </c>
      <c r="CG57" s="267">
        <f>IF(BE57=AP29,1,0)</f>
        <v>0</v>
      </c>
      <c r="CH57" s="267">
        <f>IF(BE57=AP32,1,0)</f>
        <v>0</v>
      </c>
      <c r="CI57" s="267">
        <f>IF(BE57=AP35,1,0)</f>
        <v>0</v>
      </c>
      <c r="CJ57" s="134"/>
      <c r="CK57" s="134"/>
      <c r="CL57" s="134"/>
      <c r="CM57" s="134"/>
      <c r="CN57" s="134"/>
      <c r="CO57" s="134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</row>
    <row r="58" spans="1:149" ht="7.5" customHeight="1">
      <c r="B58" s="270"/>
      <c r="C58" s="271"/>
      <c r="D58" s="272"/>
      <c r="E58" s="270"/>
      <c r="F58" s="271"/>
      <c r="G58" s="272"/>
      <c r="H58" s="270"/>
      <c r="I58" s="271"/>
      <c r="J58" s="272"/>
      <c r="K58" s="330"/>
      <c r="L58" s="331"/>
      <c r="M58" s="332"/>
      <c r="N58" s="273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5"/>
      <c r="AF58" s="276"/>
      <c r="AG58" s="277"/>
      <c r="AH58" s="277"/>
      <c r="AI58" s="277"/>
      <c r="AJ58" s="277"/>
      <c r="AK58" s="277"/>
      <c r="AL58" s="277"/>
      <c r="AM58" s="277"/>
      <c r="AN58" s="277"/>
      <c r="AO58" s="277"/>
      <c r="AP58" s="277"/>
      <c r="AQ58" s="277"/>
      <c r="AR58" s="277"/>
      <c r="AS58" s="277"/>
      <c r="AT58" s="277"/>
      <c r="AU58" s="277"/>
      <c r="AV58" s="277"/>
      <c r="AW58" s="277"/>
      <c r="AX58" s="277"/>
      <c r="AY58" s="277"/>
      <c r="AZ58" s="277"/>
      <c r="BA58" s="277"/>
      <c r="BB58" s="277"/>
      <c r="BC58" s="277"/>
      <c r="BD58" s="277"/>
      <c r="BE58" s="278"/>
      <c r="BF58" s="279"/>
      <c r="BG58" s="279"/>
      <c r="BH58" s="279"/>
      <c r="BI58" s="279"/>
      <c r="BJ58" s="279"/>
      <c r="BK58" s="279"/>
      <c r="BL58" s="279"/>
      <c r="BM58" s="279"/>
      <c r="BN58" s="279"/>
      <c r="BO58" s="279"/>
      <c r="BP58" s="279"/>
      <c r="BQ58" s="279"/>
      <c r="BR58" s="279"/>
      <c r="BS58" s="279"/>
      <c r="BT58" s="280"/>
      <c r="BU58" s="281"/>
      <c r="BV58" s="282"/>
      <c r="BW58" s="282"/>
      <c r="BX58" s="282"/>
      <c r="BY58" s="283"/>
      <c r="BZ58" s="265"/>
      <c r="CA58" s="266"/>
      <c r="CC58" s="134"/>
      <c r="CD58" s="284">
        <f>IF(CD59=D29,1,0)</f>
        <v>0</v>
      </c>
      <c r="CE58" s="284">
        <f>IF(CD59=D32,1,0)</f>
        <v>0</v>
      </c>
      <c r="CF58" s="284">
        <f>IF(CD59=D35,1,0)</f>
        <v>1</v>
      </c>
      <c r="CG58" s="284">
        <f>IF(CD59=AP29,1,0)</f>
        <v>0</v>
      </c>
      <c r="CH58" s="284">
        <f>IF(CD59=AP32,1,0)</f>
        <v>0</v>
      </c>
      <c r="CI58" s="284">
        <f>IF(CD59=AP35,1,0)</f>
        <v>0</v>
      </c>
      <c r="CJ58" s="134"/>
      <c r="CK58" s="134"/>
      <c r="CL58" s="134"/>
      <c r="CM58" s="134"/>
      <c r="CN58" s="134"/>
      <c r="CO58" s="134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</row>
    <row r="59" spans="1:149" ht="7.5" customHeight="1">
      <c r="A59" s="285" t="s">
        <v>137</v>
      </c>
      <c r="B59" s="286" t="s">
        <v>11</v>
      </c>
      <c r="C59" s="287"/>
      <c r="D59" s="288"/>
      <c r="E59" s="286" t="s">
        <v>17</v>
      </c>
      <c r="F59" s="287"/>
      <c r="G59" s="288"/>
      <c r="H59" s="286" t="s">
        <v>17</v>
      </c>
      <c r="I59" s="287"/>
      <c r="J59" s="288"/>
      <c r="K59" s="330"/>
      <c r="L59" s="331"/>
      <c r="M59" s="332"/>
      <c r="N59" s="289" t="str">
        <f>IF(B2=6,D7,IF(B2=5,D5,IF(B2=4,D5,IF(B2=3,"",""))))</f>
        <v>Adolfo Carabot</v>
      </c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1"/>
      <c r="AF59" s="276"/>
      <c r="AG59" s="277"/>
      <c r="AH59" s="277"/>
      <c r="AI59" s="277"/>
      <c r="AJ59" s="277"/>
      <c r="AK59" s="277"/>
      <c r="AL59" s="277"/>
      <c r="AM59" s="277"/>
      <c r="AN59" s="277"/>
      <c r="AO59" s="277"/>
      <c r="AP59" s="277"/>
      <c r="AQ59" s="277"/>
      <c r="AR59" s="277"/>
      <c r="AS59" s="277"/>
      <c r="AT59" s="277"/>
      <c r="AU59" s="277"/>
      <c r="AV59" s="277"/>
      <c r="AW59" s="277"/>
      <c r="AX59" s="277"/>
      <c r="AY59" s="277"/>
      <c r="AZ59" s="277"/>
      <c r="BA59" s="277"/>
      <c r="BB59" s="277"/>
      <c r="BC59" s="277"/>
      <c r="BD59" s="277"/>
      <c r="BE59" s="278"/>
      <c r="BF59" s="279"/>
      <c r="BG59" s="279"/>
      <c r="BH59" s="279"/>
      <c r="BI59" s="279"/>
      <c r="BJ59" s="279"/>
      <c r="BK59" s="279"/>
      <c r="BL59" s="279"/>
      <c r="BM59" s="279"/>
      <c r="BN59" s="279"/>
      <c r="BO59" s="279"/>
      <c r="BP59" s="279"/>
      <c r="BQ59" s="279"/>
      <c r="BR59" s="279"/>
      <c r="BS59" s="279"/>
      <c r="BT59" s="280"/>
      <c r="BU59" s="281"/>
      <c r="BV59" s="282"/>
      <c r="BW59" s="282"/>
      <c r="BX59" s="282"/>
      <c r="BY59" s="283"/>
      <c r="BZ59" s="265"/>
      <c r="CA59" s="266"/>
      <c r="CC59" s="134"/>
      <c r="CD59" s="292" t="str">
        <f>IF(BZ57=""," ",IF(LEFT(BZ57,1)="3",N59,N57))</f>
        <v>Adolfo Carabot</v>
      </c>
      <c r="CE59" s="293"/>
      <c r="CF59" s="293"/>
      <c r="CG59" s="293"/>
      <c r="CH59" s="294"/>
      <c r="CI59" s="294"/>
      <c r="CJ59" s="134"/>
      <c r="CK59" s="134"/>
      <c r="CL59" s="134"/>
      <c r="CM59" s="134"/>
      <c r="CN59" s="134"/>
      <c r="CO59" s="134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</row>
    <row r="60" spans="1:149" ht="7.5" customHeight="1">
      <c r="A60" s="295"/>
      <c r="B60" s="296"/>
      <c r="C60" s="297"/>
      <c r="D60" s="298"/>
      <c r="E60" s="296"/>
      <c r="F60" s="297"/>
      <c r="G60" s="298"/>
      <c r="H60" s="296"/>
      <c r="I60" s="297"/>
      <c r="J60" s="298"/>
      <c r="K60" s="333"/>
      <c r="L60" s="334"/>
      <c r="M60" s="335"/>
      <c r="N60" s="299"/>
      <c r="O60" s="300"/>
      <c r="P60" s="300"/>
      <c r="Q60" s="300"/>
      <c r="R60" s="300"/>
      <c r="S60" s="300"/>
      <c r="T60" s="300"/>
      <c r="U60" s="300"/>
      <c r="V60" s="300"/>
      <c r="W60" s="300"/>
      <c r="X60" s="300"/>
      <c r="Y60" s="300"/>
      <c r="Z60" s="300"/>
      <c r="AA60" s="300"/>
      <c r="AB60" s="300"/>
      <c r="AC60" s="300"/>
      <c r="AD60" s="300"/>
      <c r="AE60" s="301"/>
      <c r="AF60" s="316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7"/>
      <c r="BC60" s="317"/>
      <c r="BD60" s="317"/>
      <c r="BE60" s="302"/>
      <c r="BF60" s="303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  <c r="BR60" s="303"/>
      <c r="BS60" s="303"/>
      <c r="BT60" s="304"/>
      <c r="BU60" s="281"/>
      <c r="BV60" s="282"/>
      <c r="BW60" s="282"/>
      <c r="BX60" s="282"/>
      <c r="BY60" s="283"/>
      <c r="BZ60" s="265"/>
      <c r="CA60" s="266"/>
      <c r="CC60" s="134"/>
      <c r="CD60" s="294"/>
      <c r="CE60" s="294"/>
      <c r="CF60" s="294"/>
      <c r="CG60" s="294"/>
      <c r="CH60" s="294"/>
      <c r="CI60" s="294"/>
      <c r="CJ60" s="134"/>
      <c r="CK60" s="134"/>
      <c r="CL60" s="134"/>
      <c r="CM60" s="134"/>
      <c r="CN60" s="134"/>
      <c r="CO60" s="134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</row>
    <row r="61" spans="1:149" ht="7.5" customHeight="1">
      <c r="B61" s="270" t="s">
        <v>162</v>
      </c>
      <c r="C61" s="271"/>
      <c r="D61" s="272"/>
      <c r="E61" s="270" t="s">
        <v>161</v>
      </c>
      <c r="F61" s="271"/>
      <c r="G61" s="272"/>
      <c r="H61" s="270" t="s">
        <v>162</v>
      </c>
      <c r="I61" s="271"/>
      <c r="J61" s="272"/>
      <c r="K61" s="336"/>
      <c r="L61" s="337"/>
      <c r="M61" s="338"/>
      <c r="N61" s="273" t="str">
        <f>IF(B2=6,D5,IF(B2=5,D4,IF(B2=4,D5,IF(B2=3,"",""))))</f>
        <v>Albert Ribera</v>
      </c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5"/>
      <c r="AF61" s="308" t="s">
        <v>163</v>
      </c>
      <c r="AG61" s="309"/>
      <c r="AH61" s="309"/>
      <c r="AI61" s="309"/>
      <c r="AJ61" s="309"/>
      <c r="AK61" s="309" t="s">
        <v>146</v>
      </c>
      <c r="AL61" s="309"/>
      <c r="AM61" s="309"/>
      <c r="AN61" s="309"/>
      <c r="AO61" s="309"/>
      <c r="AP61" s="309" t="s">
        <v>164</v>
      </c>
      <c r="AQ61" s="309"/>
      <c r="AR61" s="309"/>
      <c r="AS61" s="309"/>
      <c r="AT61" s="309"/>
      <c r="AU61" s="309" t="s">
        <v>130</v>
      </c>
      <c r="AV61" s="309"/>
      <c r="AW61" s="309"/>
      <c r="AX61" s="309"/>
      <c r="AY61" s="309"/>
      <c r="AZ61" s="309" t="s">
        <v>130</v>
      </c>
      <c r="BA61" s="309"/>
      <c r="BB61" s="309"/>
      <c r="BC61" s="309"/>
      <c r="BD61" s="309"/>
      <c r="BE61" s="310" t="str">
        <f>IF(BZ61=""," ",IF(LEFT(BZ61,1)="3",N61,N63))</f>
        <v>Albert Ribera</v>
      </c>
      <c r="BF61" s="311"/>
      <c r="BG61" s="311"/>
      <c r="BH61" s="311"/>
      <c r="BI61" s="311"/>
      <c r="BJ61" s="311"/>
      <c r="BK61" s="311"/>
      <c r="BL61" s="311"/>
      <c r="BM61" s="311"/>
      <c r="BN61" s="311"/>
      <c r="BO61" s="311"/>
      <c r="BP61" s="311"/>
      <c r="BQ61" s="311"/>
      <c r="BR61" s="311"/>
      <c r="BS61" s="311"/>
      <c r="BT61" s="312"/>
      <c r="BU61" s="313" t="str">
        <f>IF(BZ61="","",VLOOKUP(BZ61,result,2,FALSE))</f>
        <v>3 - 0</v>
      </c>
      <c r="BV61" s="314"/>
      <c r="BW61" s="314"/>
      <c r="BX61" s="314"/>
      <c r="BY61" s="315"/>
      <c r="BZ61" s="265" t="s">
        <v>135</v>
      </c>
      <c r="CA61" s="266"/>
      <c r="CC61" s="134"/>
      <c r="CD61" s="267">
        <f>IF(BE61=D29,1,0)</f>
        <v>0</v>
      </c>
      <c r="CE61" s="267">
        <f>IF(BE61=D32,1,0)</f>
        <v>1</v>
      </c>
      <c r="CF61" s="267">
        <f>IF(BE61=D35,1,0)</f>
        <v>0</v>
      </c>
      <c r="CG61" s="267">
        <f>IF(BE61=AP29,1,0)</f>
        <v>0</v>
      </c>
      <c r="CH61" s="267">
        <f>IF(BE61=AP32,1,0)</f>
        <v>0</v>
      </c>
      <c r="CI61" s="267">
        <f>IF(BE61=AP35,1,0)</f>
        <v>0</v>
      </c>
      <c r="CJ61" s="134"/>
      <c r="CK61" s="134"/>
      <c r="CL61" s="134"/>
      <c r="CM61" s="134"/>
      <c r="CN61" s="134"/>
      <c r="CO61" s="134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</row>
    <row r="62" spans="1:149" ht="7.5" customHeight="1">
      <c r="B62" s="270"/>
      <c r="C62" s="271"/>
      <c r="D62" s="272"/>
      <c r="E62" s="270"/>
      <c r="F62" s="271"/>
      <c r="G62" s="272"/>
      <c r="H62" s="270"/>
      <c r="I62" s="271"/>
      <c r="J62" s="272"/>
      <c r="K62" s="330"/>
      <c r="L62" s="331"/>
      <c r="M62" s="332"/>
      <c r="N62" s="273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5"/>
      <c r="AF62" s="276"/>
      <c r="AG62" s="277"/>
      <c r="AH62" s="277"/>
      <c r="AI62" s="277"/>
      <c r="AJ62" s="277"/>
      <c r="AK62" s="277"/>
      <c r="AL62" s="277"/>
      <c r="AM62" s="277"/>
      <c r="AN62" s="277"/>
      <c r="AO62" s="277"/>
      <c r="AP62" s="277"/>
      <c r="AQ62" s="277"/>
      <c r="AR62" s="277"/>
      <c r="AS62" s="277"/>
      <c r="AT62" s="277"/>
      <c r="AU62" s="277"/>
      <c r="AV62" s="277"/>
      <c r="AW62" s="277"/>
      <c r="AX62" s="277"/>
      <c r="AY62" s="277"/>
      <c r="AZ62" s="277"/>
      <c r="BA62" s="277"/>
      <c r="BB62" s="277"/>
      <c r="BC62" s="277"/>
      <c r="BD62" s="277"/>
      <c r="BE62" s="278"/>
      <c r="BF62" s="279"/>
      <c r="BG62" s="279"/>
      <c r="BH62" s="279"/>
      <c r="BI62" s="279"/>
      <c r="BJ62" s="279"/>
      <c r="BK62" s="279"/>
      <c r="BL62" s="279"/>
      <c r="BM62" s="279"/>
      <c r="BN62" s="279"/>
      <c r="BO62" s="279"/>
      <c r="BP62" s="279"/>
      <c r="BQ62" s="279"/>
      <c r="BR62" s="279"/>
      <c r="BS62" s="279"/>
      <c r="BT62" s="280"/>
      <c r="BU62" s="281"/>
      <c r="BV62" s="282"/>
      <c r="BW62" s="282"/>
      <c r="BX62" s="282"/>
      <c r="BY62" s="283"/>
      <c r="BZ62" s="265"/>
      <c r="CA62" s="266"/>
      <c r="CC62" s="134"/>
      <c r="CD62" s="284">
        <f>IF(CD63=D29,1,0)</f>
        <v>0</v>
      </c>
      <c r="CE62" s="284">
        <f>IF(CD63=D32,1,0)</f>
        <v>0</v>
      </c>
      <c r="CF62" s="284">
        <f>IF(CD63=D35,1,0)</f>
        <v>0</v>
      </c>
      <c r="CG62" s="284">
        <f>IF(CD63=AP29,1,0)</f>
        <v>0</v>
      </c>
      <c r="CH62" s="284">
        <f>IF(CD63=AP32,1,0)</f>
        <v>1</v>
      </c>
      <c r="CI62" s="284">
        <f>IF(CD63=AP35,1,0)</f>
        <v>0</v>
      </c>
      <c r="CJ62" s="134"/>
      <c r="CK62" s="134"/>
      <c r="CL62" s="134"/>
      <c r="CM62" s="134"/>
      <c r="CN62" s="134"/>
      <c r="CO62" s="134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</row>
    <row r="63" spans="1:149" ht="7.5" customHeight="1">
      <c r="A63" s="285" t="s">
        <v>137</v>
      </c>
      <c r="B63" s="286" t="s">
        <v>14</v>
      </c>
      <c r="C63" s="287"/>
      <c r="D63" s="288"/>
      <c r="E63" s="286" t="s">
        <v>160</v>
      </c>
      <c r="F63" s="287"/>
      <c r="G63" s="288"/>
      <c r="H63" s="286" t="s">
        <v>14</v>
      </c>
      <c r="I63" s="287"/>
      <c r="J63" s="288"/>
      <c r="K63" s="330"/>
      <c r="L63" s="331"/>
      <c r="M63" s="332"/>
      <c r="N63" s="289" t="str">
        <f>IF(B2=6,D6,IF(B2=5,D7,IF(B2=4,D6,IF(B2=3,"",""))))</f>
        <v>Daniel Jimenez</v>
      </c>
      <c r="O63" s="290"/>
      <c r="P63" s="290"/>
      <c r="Q63" s="290"/>
      <c r="R63" s="290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1"/>
      <c r="AF63" s="276"/>
      <c r="AG63" s="277"/>
      <c r="AH63" s="277"/>
      <c r="AI63" s="277"/>
      <c r="AJ63" s="277"/>
      <c r="AK63" s="277"/>
      <c r="AL63" s="277"/>
      <c r="AM63" s="277"/>
      <c r="AN63" s="277"/>
      <c r="AO63" s="277"/>
      <c r="AP63" s="277"/>
      <c r="AQ63" s="277"/>
      <c r="AR63" s="277"/>
      <c r="AS63" s="277"/>
      <c r="AT63" s="277"/>
      <c r="AU63" s="277"/>
      <c r="AV63" s="277"/>
      <c r="AW63" s="277"/>
      <c r="AX63" s="277"/>
      <c r="AY63" s="277"/>
      <c r="AZ63" s="277"/>
      <c r="BA63" s="277"/>
      <c r="BB63" s="277"/>
      <c r="BC63" s="277"/>
      <c r="BD63" s="277"/>
      <c r="BE63" s="278"/>
      <c r="BF63" s="279"/>
      <c r="BG63" s="279"/>
      <c r="BH63" s="279"/>
      <c r="BI63" s="279"/>
      <c r="BJ63" s="279"/>
      <c r="BK63" s="279"/>
      <c r="BL63" s="279"/>
      <c r="BM63" s="279"/>
      <c r="BN63" s="279"/>
      <c r="BO63" s="279"/>
      <c r="BP63" s="279"/>
      <c r="BQ63" s="279"/>
      <c r="BR63" s="279"/>
      <c r="BS63" s="279"/>
      <c r="BT63" s="280"/>
      <c r="BU63" s="281"/>
      <c r="BV63" s="282"/>
      <c r="BW63" s="282"/>
      <c r="BX63" s="282"/>
      <c r="BY63" s="283"/>
      <c r="BZ63" s="265"/>
      <c r="CA63" s="266"/>
      <c r="CC63" s="134"/>
      <c r="CD63" s="292" t="str">
        <f>IF(BZ61=""," ",IF(LEFT(BZ61,1)="3",N63,N61))</f>
        <v>Daniel Jimenez</v>
      </c>
      <c r="CE63" s="293"/>
      <c r="CF63" s="293"/>
      <c r="CG63" s="293"/>
      <c r="CH63" s="294"/>
      <c r="CI63" s="294"/>
      <c r="CJ63" s="134"/>
      <c r="CK63" s="134"/>
      <c r="CL63" s="134"/>
      <c r="CM63" s="134"/>
      <c r="CN63" s="134"/>
      <c r="CO63" s="134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</row>
    <row r="64" spans="1:149" ht="7.5" customHeight="1">
      <c r="A64" s="295"/>
      <c r="B64" s="296"/>
      <c r="C64" s="297"/>
      <c r="D64" s="298"/>
      <c r="E64" s="296"/>
      <c r="F64" s="297"/>
      <c r="G64" s="298"/>
      <c r="H64" s="296"/>
      <c r="I64" s="297"/>
      <c r="J64" s="298"/>
      <c r="K64" s="333"/>
      <c r="L64" s="334"/>
      <c r="M64" s="335"/>
      <c r="N64" s="299"/>
      <c r="O64" s="300"/>
      <c r="P64" s="300"/>
      <c r="Q64" s="300"/>
      <c r="R64" s="300"/>
      <c r="S64" s="300"/>
      <c r="T64" s="300"/>
      <c r="U64" s="300"/>
      <c r="V64" s="300"/>
      <c r="W64" s="300"/>
      <c r="X64" s="300"/>
      <c r="Y64" s="300"/>
      <c r="Z64" s="300"/>
      <c r="AA64" s="300"/>
      <c r="AB64" s="300"/>
      <c r="AC64" s="300"/>
      <c r="AD64" s="300"/>
      <c r="AE64" s="301"/>
      <c r="AF64" s="316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7"/>
      <c r="BD64" s="317"/>
      <c r="BE64" s="302"/>
      <c r="BF64" s="303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  <c r="BR64" s="303"/>
      <c r="BS64" s="303"/>
      <c r="BT64" s="304"/>
      <c r="BU64" s="318"/>
      <c r="BV64" s="319"/>
      <c r="BW64" s="319"/>
      <c r="BX64" s="319"/>
      <c r="BY64" s="320"/>
      <c r="BZ64" s="265"/>
      <c r="CA64" s="266"/>
      <c r="CC64" s="134"/>
      <c r="CD64" s="294"/>
      <c r="CE64" s="294"/>
      <c r="CF64" s="294"/>
      <c r="CG64" s="294"/>
      <c r="CH64" s="294"/>
      <c r="CI64" s="294"/>
      <c r="CJ64" s="134"/>
      <c r="CK64" s="134"/>
      <c r="CL64" s="134"/>
      <c r="CM64" s="134"/>
      <c r="CN64" s="134"/>
      <c r="CO64" s="134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</row>
    <row r="65" spans="1:149" ht="7.5" customHeight="1">
      <c r="B65" s="270" t="s">
        <v>165</v>
      </c>
      <c r="C65" s="271"/>
      <c r="D65" s="272"/>
      <c r="E65" s="270" t="s">
        <v>162</v>
      </c>
      <c r="F65" s="271"/>
      <c r="G65" s="272"/>
      <c r="H65" s="270" t="s">
        <v>155</v>
      </c>
      <c r="I65" s="271"/>
      <c r="J65" s="272"/>
      <c r="K65" s="336"/>
      <c r="L65" s="337"/>
      <c r="M65" s="338"/>
      <c r="N65" s="273" t="str">
        <f>IF(B2=6,D3,IF(B2=5,D5,IF(B2=4,D3,IF(B2=3,"",""))))</f>
        <v>Adolfo Carabot</v>
      </c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5"/>
      <c r="AF65" s="308" t="s">
        <v>129</v>
      </c>
      <c r="AG65" s="309"/>
      <c r="AH65" s="309"/>
      <c r="AI65" s="309"/>
      <c r="AJ65" s="309"/>
      <c r="AK65" s="309" t="s">
        <v>166</v>
      </c>
      <c r="AL65" s="309"/>
      <c r="AM65" s="309"/>
      <c r="AN65" s="309"/>
      <c r="AO65" s="309"/>
      <c r="AP65" s="309" t="s">
        <v>129</v>
      </c>
      <c r="AQ65" s="309"/>
      <c r="AR65" s="309"/>
      <c r="AS65" s="309"/>
      <c r="AT65" s="309"/>
      <c r="AU65" s="309" t="s">
        <v>130</v>
      </c>
      <c r="AV65" s="309"/>
      <c r="AW65" s="309"/>
      <c r="AX65" s="309"/>
      <c r="AY65" s="309"/>
      <c r="AZ65" s="309" t="s">
        <v>130</v>
      </c>
      <c r="BA65" s="309"/>
      <c r="BB65" s="309"/>
      <c r="BC65" s="309"/>
      <c r="BD65" s="309"/>
      <c r="BE65" s="278" t="str">
        <f>IF(BZ65=""," ",IF(LEFT(BZ65,1)="3",N65,N67))</f>
        <v>Cristian Fernandez</v>
      </c>
      <c r="BF65" s="279"/>
      <c r="BG65" s="279"/>
      <c r="BH65" s="279"/>
      <c r="BI65" s="279"/>
      <c r="BJ65" s="279"/>
      <c r="BK65" s="279"/>
      <c r="BL65" s="279"/>
      <c r="BM65" s="279"/>
      <c r="BN65" s="279"/>
      <c r="BO65" s="279"/>
      <c r="BP65" s="279"/>
      <c r="BQ65" s="279"/>
      <c r="BR65" s="279"/>
      <c r="BS65" s="279"/>
      <c r="BT65" s="280"/>
      <c r="BU65" s="281" t="str">
        <f>IF(BZ65="","",VLOOKUP(BZ65,result,2,FALSE))</f>
        <v>0 - 3</v>
      </c>
      <c r="BV65" s="282"/>
      <c r="BW65" s="282"/>
      <c r="BX65" s="282"/>
      <c r="BY65" s="283"/>
      <c r="BZ65" s="265" t="s">
        <v>150</v>
      </c>
      <c r="CA65" s="266"/>
      <c r="CC65" s="134"/>
      <c r="CD65" s="267">
        <f>IF(BE65=D29,1,0)</f>
        <v>0</v>
      </c>
      <c r="CE65" s="267">
        <f>IF(BE65=D32,1,0)</f>
        <v>0</v>
      </c>
      <c r="CF65" s="267">
        <f>IF(BE65=D35,1,0)</f>
        <v>0</v>
      </c>
      <c r="CG65" s="267">
        <f>IF(BE65=AP29,1,0)</f>
        <v>1</v>
      </c>
      <c r="CH65" s="267">
        <f>IF(BE65=AP32,1,0)</f>
        <v>0</v>
      </c>
      <c r="CI65" s="267">
        <f>IF(BE65=AP35,1,0)</f>
        <v>0</v>
      </c>
      <c r="CJ65" s="134"/>
      <c r="CK65" s="134"/>
      <c r="CL65" s="134"/>
      <c r="CM65" s="134"/>
      <c r="CN65" s="134"/>
      <c r="CO65" s="134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</row>
    <row r="66" spans="1:149" ht="7.5" customHeight="1">
      <c r="B66" s="270"/>
      <c r="C66" s="271"/>
      <c r="D66" s="272"/>
      <c r="E66" s="270"/>
      <c r="F66" s="271"/>
      <c r="G66" s="272"/>
      <c r="H66" s="270"/>
      <c r="I66" s="271"/>
      <c r="J66" s="272"/>
      <c r="K66" s="330"/>
      <c r="L66" s="331"/>
      <c r="M66" s="332"/>
      <c r="N66" s="273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5"/>
      <c r="AF66" s="276"/>
      <c r="AG66" s="277"/>
      <c r="AH66" s="277"/>
      <c r="AI66" s="277"/>
      <c r="AJ66" s="277"/>
      <c r="AK66" s="277"/>
      <c r="AL66" s="277"/>
      <c r="AM66" s="277"/>
      <c r="AN66" s="277"/>
      <c r="AO66" s="277"/>
      <c r="AP66" s="277"/>
      <c r="AQ66" s="277"/>
      <c r="AR66" s="277"/>
      <c r="AS66" s="277"/>
      <c r="AT66" s="277"/>
      <c r="AU66" s="277"/>
      <c r="AV66" s="277"/>
      <c r="AW66" s="277"/>
      <c r="AX66" s="277"/>
      <c r="AY66" s="277"/>
      <c r="AZ66" s="277"/>
      <c r="BA66" s="277"/>
      <c r="BB66" s="277"/>
      <c r="BC66" s="277"/>
      <c r="BD66" s="277"/>
      <c r="BE66" s="278"/>
      <c r="BF66" s="279"/>
      <c r="BG66" s="279"/>
      <c r="BH66" s="279"/>
      <c r="BI66" s="279"/>
      <c r="BJ66" s="279"/>
      <c r="BK66" s="279"/>
      <c r="BL66" s="279"/>
      <c r="BM66" s="279"/>
      <c r="BN66" s="279"/>
      <c r="BO66" s="279"/>
      <c r="BP66" s="279"/>
      <c r="BQ66" s="279"/>
      <c r="BR66" s="279"/>
      <c r="BS66" s="279"/>
      <c r="BT66" s="280"/>
      <c r="BU66" s="281"/>
      <c r="BV66" s="282"/>
      <c r="BW66" s="282"/>
      <c r="BX66" s="282"/>
      <c r="BY66" s="283"/>
      <c r="BZ66" s="265"/>
      <c r="CA66" s="266"/>
      <c r="CC66" s="134"/>
      <c r="CD66" s="284">
        <f>IF(CD67=D29,1,0)</f>
        <v>0</v>
      </c>
      <c r="CE66" s="284">
        <f>IF(CD67=D32,1,0)</f>
        <v>0</v>
      </c>
      <c r="CF66" s="284">
        <f>IF(CD67=D35,1,0)</f>
        <v>1</v>
      </c>
      <c r="CG66" s="284">
        <f>IF(CD67=AP29,1,0)</f>
        <v>0</v>
      </c>
      <c r="CH66" s="284">
        <f>IF(CD67=AP32,1,0)</f>
        <v>0</v>
      </c>
      <c r="CI66" s="284">
        <f>IF(CD67=AP35,1,0)</f>
        <v>0</v>
      </c>
      <c r="CJ66" s="134"/>
      <c r="CK66" s="134"/>
      <c r="CL66" s="134"/>
      <c r="CM66" s="134"/>
      <c r="CN66" s="134"/>
      <c r="CO66" s="134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</row>
    <row r="67" spans="1:149" ht="7.5" customHeight="1">
      <c r="A67" s="285" t="s">
        <v>137</v>
      </c>
      <c r="B67" s="286" t="s">
        <v>160</v>
      </c>
      <c r="C67" s="287"/>
      <c r="D67" s="288"/>
      <c r="E67" s="286" t="s">
        <v>14</v>
      </c>
      <c r="F67" s="287"/>
      <c r="G67" s="288"/>
      <c r="H67" s="286" t="s">
        <v>160</v>
      </c>
      <c r="I67" s="287"/>
      <c r="J67" s="288"/>
      <c r="K67" s="330"/>
      <c r="L67" s="331"/>
      <c r="M67" s="332"/>
      <c r="N67" s="289" t="str">
        <f>IF(B2=6,D8,IF(B2=5,D6,IF(B2=4,D4,IF(B2=3,"",""))))</f>
        <v>Cristian Fernandez</v>
      </c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1"/>
      <c r="AF67" s="276"/>
      <c r="AG67" s="277"/>
      <c r="AH67" s="277"/>
      <c r="AI67" s="277"/>
      <c r="AJ67" s="277"/>
      <c r="AK67" s="277"/>
      <c r="AL67" s="277"/>
      <c r="AM67" s="277"/>
      <c r="AN67" s="277"/>
      <c r="AO67" s="277"/>
      <c r="AP67" s="277"/>
      <c r="AQ67" s="277"/>
      <c r="AR67" s="277"/>
      <c r="AS67" s="277"/>
      <c r="AT67" s="277"/>
      <c r="AU67" s="277"/>
      <c r="AV67" s="277"/>
      <c r="AW67" s="277"/>
      <c r="AX67" s="277"/>
      <c r="AY67" s="277"/>
      <c r="AZ67" s="277"/>
      <c r="BA67" s="277"/>
      <c r="BB67" s="277"/>
      <c r="BC67" s="277"/>
      <c r="BD67" s="277"/>
      <c r="BE67" s="278"/>
      <c r="BF67" s="279"/>
      <c r="BG67" s="279"/>
      <c r="BH67" s="279"/>
      <c r="BI67" s="279"/>
      <c r="BJ67" s="279"/>
      <c r="BK67" s="279"/>
      <c r="BL67" s="279"/>
      <c r="BM67" s="279"/>
      <c r="BN67" s="279"/>
      <c r="BO67" s="279"/>
      <c r="BP67" s="279"/>
      <c r="BQ67" s="279"/>
      <c r="BR67" s="279"/>
      <c r="BS67" s="279"/>
      <c r="BT67" s="280"/>
      <c r="BU67" s="281"/>
      <c r="BV67" s="282"/>
      <c r="BW67" s="282"/>
      <c r="BX67" s="282"/>
      <c r="BY67" s="283"/>
      <c r="BZ67" s="265"/>
      <c r="CA67" s="266"/>
      <c r="CC67" s="134"/>
      <c r="CD67" s="292" t="str">
        <f>IF(BZ65=""," ",IF(LEFT(BZ65,1)="3",N67,N65))</f>
        <v>Adolfo Carabot</v>
      </c>
      <c r="CE67" s="293"/>
      <c r="CF67" s="293"/>
      <c r="CG67" s="293"/>
      <c r="CH67" s="294"/>
      <c r="CI67" s="294"/>
      <c r="CJ67" s="134"/>
      <c r="CK67" s="134"/>
      <c r="CL67" s="134"/>
      <c r="CM67" s="134"/>
      <c r="CN67" s="134"/>
      <c r="CO67" s="134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</row>
    <row r="68" spans="1:149" ht="7.5" customHeight="1">
      <c r="A68" s="295"/>
      <c r="B68" s="321"/>
      <c r="C68" s="322"/>
      <c r="D68" s="323"/>
      <c r="E68" s="321"/>
      <c r="F68" s="322"/>
      <c r="G68" s="323"/>
      <c r="H68" s="321"/>
      <c r="I68" s="322"/>
      <c r="J68" s="323"/>
      <c r="K68" s="333"/>
      <c r="L68" s="334"/>
      <c r="M68" s="335"/>
      <c r="N68" s="324"/>
      <c r="O68" s="325"/>
      <c r="P68" s="325"/>
      <c r="Q68" s="325"/>
      <c r="R68" s="325"/>
      <c r="S68" s="325"/>
      <c r="T68" s="325"/>
      <c r="U68" s="325"/>
      <c r="V68" s="325"/>
      <c r="W68" s="325"/>
      <c r="X68" s="325"/>
      <c r="Y68" s="325"/>
      <c r="Z68" s="325"/>
      <c r="AA68" s="325"/>
      <c r="AB68" s="325"/>
      <c r="AC68" s="325"/>
      <c r="AD68" s="325"/>
      <c r="AE68" s="326"/>
      <c r="AF68" s="276"/>
      <c r="AG68" s="277"/>
      <c r="AH68" s="277"/>
      <c r="AI68" s="277"/>
      <c r="AJ68" s="277"/>
      <c r="AK68" s="277"/>
      <c r="AL68" s="277"/>
      <c r="AM68" s="277"/>
      <c r="AN68" s="277"/>
      <c r="AO68" s="277"/>
      <c r="AP68" s="277"/>
      <c r="AQ68" s="277"/>
      <c r="AR68" s="277"/>
      <c r="AS68" s="277"/>
      <c r="AT68" s="277"/>
      <c r="AU68" s="277"/>
      <c r="AV68" s="277"/>
      <c r="AW68" s="277"/>
      <c r="AX68" s="277"/>
      <c r="AY68" s="277"/>
      <c r="AZ68" s="277"/>
      <c r="BA68" s="277"/>
      <c r="BB68" s="277"/>
      <c r="BC68" s="277"/>
      <c r="BD68" s="277"/>
      <c r="BE68" s="302"/>
      <c r="BF68" s="303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  <c r="BR68" s="303"/>
      <c r="BS68" s="303"/>
      <c r="BT68" s="304"/>
      <c r="BU68" s="281"/>
      <c r="BV68" s="282"/>
      <c r="BW68" s="282"/>
      <c r="BX68" s="282"/>
      <c r="BY68" s="283"/>
      <c r="BZ68" s="265"/>
      <c r="CA68" s="266"/>
      <c r="CC68" s="134"/>
      <c r="CD68" s="294"/>
      <c r="CE68" s="294"/>
      <c r="CF68" s="294"/>
      <c r="CG68" s="294"/>
      <c r="CH68" s="294"/>
      <c r="CI68" s="294"/>
      <c r="CJ68" s="134"/>
      <c r="CK68" s="134"/>
      <c r="CL68" s="134"/>
      <c r="CM68" s="134"/>
      <c r="CN68" s="134"/>
      <c r="CO68" s="134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</row>
    <row r="69" spans="1:149" ht="7.5" customHeight="1">
      <c r="B69" s="270" t="s">
        <v>154</v>
      </c>
      <c r="C69" s="271"/>
      <c r="D69" s="272"/>
      <c r="E69" s="270" t="s">
        <v>167</v>
      </c>
      <c r="F69" s="271"/>
      <c r="G69" s="272"/>
      <c r="H69" s="327"/>
      <c r="I69" s="328"/>
      <c r="J69" s="339"/>
      <c r="K69" s="336"/>
      <c r="L69" s="337"/>
      <c r="M69" s="338"/>
      <c r="N69" s="273" t="str">
        <f>IF(B2=6,D4,IF(B2=5,D3,IF(B2=4,"",IF(B2=3,"",""))))</f>
        <v>Miquel Hernàndez</v>
      </c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5"/>
      <c r="AF69" s="257" t="s">
        <v>168</v>
      </c>
      <c r="AG69" s="258"/>
      <c r="AH69" s="258"/>
      <c r="AI69" s="258"/>
      <c r="AJ69" s="258"/>
      <c r="AK69" s="258" t="s">
        <v>163</v>
      </c>
      <c r="AL69" s="258"/>
      <c r="AM69" s="258"/>
      <c r="AN69" s="258"/>
      <c r="AO69" s="258"/>
      <c r="AP69" s="258" t="s">
        <v>169</v>
      </c>
      <c r="AQ69" s="258"/>
      <c r="AR69" s="258"/>
      <c r="AS69" s="258"/>
      <c r="AT69" s="258"/>
      <c r="AU69" s="258" t="s">
        <v>130</v>
      </c>
      <c r="AV69" s="258"/>
      <c r="AW69" s="258"/>
      <c r="AX69" s="258"/>
      <c r="AY69" s="258"/>
      <c r="AZ69" s="258" t="s">
        <v>130</v>
      </c>
      <c r="BA69" s="258"/>
      <c r="BB69" s="258"/>
      <c r="BC69" s="258"/>
      <c r="BD69" s="258"/>
      <c r="BE69" s="259" t="str">
        <f>IF(BZ69=""," ",IF(LEFT(BZ69,1)="3",N69,N71))</f>
        <v>Miquel Hernàndez</v>
      </c>
      <c r="BF69" s="260"/>
      <c r="BG69" s="260"/>
      <c r="BH69" s="260"/>
      <c r="BI69" s="260"/>
      <c r="BJ69" s="260"/>
      <c r="BK69" s="260"/>
      <c r="BL69" s="260"/>
      <c r="BM69" s="260"/>
      <c r="BN69" s="260"/>
      <c r="BO69" s="260"/>
      <c r="BP69" s="260"/>
      <c r="BQ69" s="260"/>
      <c r="BR69" s="260"/>
      <c r="BS69" s="260"/>
      <c r="BT69" s="261"/>
      <c r="BU69" s="262" t="str">
        <f>IF(BZ69="","",VLOOKUP(BZ69,result,2,FALSE))</f>
        <v>3 - 0</v>
      </c>
      <c r="BV69" s="263"/>
      <c r="BW69" s="263"/>
      <c r="BX69" s="263"/>
      <c r="BY69" s="264"/>
      <c r="BZ69" s="265" t="s">
        <v>135</v>
      </c>
      <c r="CA69" s="266"/>
      <c r="CC69" s="134"/>
      <c r="CD69" s="267">
        <f>IF(BE69=D29,1,0)</f>
        <v>1</v>
      </c>
      <c r="CE69" s="267">
        <f>IF(BE69=D32,1,0)</f>
        <v>0</v>
      </c>
      <c r="CF69" s="267">
        <f>IF(BE69=D35,1,0)</f>
        <v>0</v>
      </c>
      <c r="CG69" s="267">
        <f>IF(BE69=AP29,1,0)</f>
        <v>0</v>
      </c>
      <c r="CH69" s="267">
        <f>IF(BE69=AP32,1,0)</f>
        <v>0</v>
      </c>
      <c r="CI69" s="267">
        <f>IF(BE69=AP35,1,0)</f>
        <v>0</v>
      </c>
      <c r="CJ69" s="134"/>
      <c r="CK69" s="134"/>
      <c r="CL69" s="134"/>
      <c r="CM69" s="134"/>
      <c r="CN69" s="134"/>
      <c r="CO69" s="134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</row>
    <row r="70" spans="1:149" ht="7.5" customHeight="1">
      <c r="B70" s="270"/>
      <c r="C70" s="271"/>
      <c r="D70" s="272"/>
      <c r="E70" s="270"/>
      <c r="F70" s="271"/>
      <c r="G70" s="272"/>
      <c r="H70" s="330"/>
      <c r="I70" s="331"/>
      <c r="J70" s="340"/>
      <c r="K70" s="330"/>
      <c r="L70" s="331"/>
      <c r="M70" s="332"/>
      <c r="N70" s="273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5"/>
      <c r="AF70" s="276"/>
      <c r="AG70" s="277"/>
      <c r="AH70" s="277"/>
      <c r="AI70" s="277"/>
      <c r="AJ70" s="277"/>
      <c r="AK70" s="277"/>
      <c r="AL70" s="277"/>
      <c r="AM70" s="277"/>
      <c r="AN70" s="277"/>
      <c r="AO70" s="277"/>
      <c r="AP70" s="277"/>
      <c r="AQ70" s="277"/>
      <c r="AR70" s="277"/>
      <c r="AS70" s="277"/>
      <c r="AT70" s="277"/>
      <c r="AU70" s="277"/>
      <c r="AV70" s="277"/>
      <c r="AW70" s="277"/>
      <c r="AX70" s="277"/>
      <c r="AY70" s="277"/>
      <c r="AZ70" s="277"/>
      <c r="BA70" s="277"/>
      <c r="BB70" s="277"/>
      <c r="BC70" s="277"/>
      <c r="BD70" s="277"/>
      <c r="BE70" s="278"/>
      <c r="BF70" s="279"/>
      <c r="BG70" s="279"/>
      <c r="BH70" s="279"/>
      <c r="BI70" s="279"/>
      <c r="BJ70" s="279"/>
      <c r="BK70" s="279"/>
      <c r="BL70" s="279"/>
      <c r="BM70" s="279"/>
      <c r="BN70" s="279"/>
      <c r="BO70" s="279"/>
      <c r="BP70" s="279"/>
      <c r="BQ70" s="279"/>
      <c r="BR70" s="279"/>
      <c r="BS70" s="279"/>
      <c r="BT70" s="280"/>
      <c r="BU70" s="281"/>
      <c r="BV70" s="282"/>
      <c r="BW70" s="282"/>
      <c r="BX70" s="282"/>
      <c r="BY70" s="283"/>
      <c r="BZ70" s="265"/>
      <c r="CA70" s="266"/>
      <c r="CC70" s="134"/>
      <c r="CD70" s="284">
        <f>IF(CD71=D29,1,0)</f>
        <v>0</v>
      </c>
      <c r="CE70" s="284">
        <f>IF(CD71=D32,1,0)</f>
        <v>0</v>
      </c>
      <c r="CF70" s="284">
        <f>IF(CD71=D35,1,0)</f>
        <v>0</v>
      </c>
      <c r="CG70" s="284">
        <f>IF(CD71=AP29,1,0)</f>
        <v>0</v>
      </c>
      <c r="CH70" s="284">
        <f>IF(CD71=AP32,1,0)</f>
        <v>1</v>
      </c>
      <c r="CI70" s="284">
        <f>IF(CD71=AP35,1,0)</f>
        <v>0</v>
      </c>
      <c r="CJ70" s="134"/>
      <c r="CK70" s="134"/>
      <c r="CL70" s="134"/>
      <c r="CM70" s="134"/>
      <c r="CN70" s="134"/>
      <c r="CO70" s="134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</row>
    <row r="71" spans="1:149" ht="7.5" customHeight="1">
      <c r="A71" s="285" t="s">
        <v>137</v>
      </c>
      <c r="B71" s="286" t="s">
        <v>11</v>
      </c>
      <c r="C71" s="287"/>
      <c r="D71" s="288"/>
      <c r="E71" s="286" t="s">
        <v>17</v>
      </c>
      <c r="F71" s="287"/>
      <c r="G71" s="288"/>
      <c r="H71" s="330"/>
      <c r="I71" s="331"/>
      <c r="J71" s="340"/>
      <c r="K71" s="330"/>
      <c r="L71" s="331"/>
      <c r="M71" s="332"/>
      <c r="N71" s="289" t="str">
        <f>IF(B2=6,D6,IF(B2=5,D7,IF(B2=4,"",IF(B2=3,"",""))))</f>
        <v>Daniel Jimenez</v>
      </c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  <c r="AE71" s="291"/>
      <c r="AF71" s="276"/>
      <c r="AG71" s="277"/>
      <c r="AH71" s="277"/>
      <c r="AI71" s="277"/>
      <c r="AJ71" s="277"/>
      <c r="AK71" s="277"/>
      <c r="AL71" s="277"/>
      <c r="AM71" s="277"/>
      <c r="AN71" s="277"/>
      <c r="AO71" s="277"/>
      <c r="AP71" s="277"/>
      <c r="AQ71" s="277"/>
      <c r="AR71" s="277"/>
      <c r="AS71" s="277"/>
      <c r="AT71" s="277"/>
      <c r="AU71" s="277"/>
      <c r="AV71" s="277"/>
      <c r="AW71" s="277"/>
      <c r="AX71" s="277"/>
      <c r="AY71" s="277"/>
      <c r="AZ71" s="277"/>
      <c r="BA71" s="277"/>
      <c r="BB71" s="277"/>
      <c r="BC71" s="277"/>
      <c r="BD71" s="277"/>
      <c r="BE71" s="278"/>
      <c r="BF71" s="279"/>
      <c r="BG71" s="279"/>
      <c r="BH71" s="279"/>
      <c r="BI71" s="279"/>
      <c r="BJ71" s="279"/>
      <c r="BK71" s="279"/>
      <c r="BL71" s="279"/>
      <c r="BM71" s="279"/>
      <c r="BN71" s="279"/>
      <c r="BO71" s="279"/>
      <c r="BP71" s="279"/>
      <c r="BQ71" s="279"/>
      <c r="BR71" s="279"/>
      <c r="BS71" s="279"/>
      <c r="BT71" s="280"/>
      <c r="BU71" s="281"/>
      <c r="BV71" s="282"/>
      <c r="BW71" s="282"/>
      <c r="BX71" s="282"/>
      <c r="BY71" s="283"/>
      <c r="BZ71" s="265"/>
      <c r="CA71" s="266"/>
      <c r="CC71" s="134"/>
      <c r="CD71" s="292" t="str">
        <f>IF(BZ69=""," ",IF(LEFT(BZ69,1)="3",N71,N69))</f>
        <v>Daniel Jimenez</v>
      </c>
      <c r="CE71" s="293"/>
      <c r="CF71" s="293"/>
      <c r="CG71" s="293"/>
      <c r="CH71" s="294"/>
      <c r="CI71" s="294"/>
      <c r="CJ71" s="134"/>
      <c r="CK71" s="134"/>
      <c r="CL71" s="134"/>
      <c r="CM71" s="134"/>
      <c r="CN71" s="134"/>
      <c r="CO71" s="134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</row>
    <row r="72" spans="1:149" ht="7.5" customHeight="1">
      <c r="A72" s="295"/>
      <c r="B72" s="296"/>
      <c r="C72" s="297"/>
      <c r="D72" s="298"/>
      <c r="E72" s="296"/>
      <c r="F72" s="297"/>
      <c r="G72" s="298"/>
      <c r="H72" s="333"/>
      <c r="I72" s="334"/>
      <c r="J72" s="341"/>
      <c r="K72" s="333"/>
      <c r="L72" s="334"/>
      <c r="M72" s="335"/>
      <c r="N72" s="299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1"/>
      <c r="AF72" s="316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7"/>
      <c r="BD72" s="317"/>
      <c r="BE72" s="302"/>
      <c r="BF72" s="303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  <c r="BR72" s="303"/>
      <c r="BS72" s="303"/>
      <c r="BT72" s="304"/>
      <c r="BU72" s="281"/>
      <c r="BV72" s="282"/>
      <c r="BW72" s="282"/>
      <c r="BX72" s="282"/>
      <c r="BY72" s="283"/>
      <c r="BZ72" s="265"/>
      <c r="CA72" s="266"/>
      <c r="CC72" s="134"/>
      <c r="CD72" s="294"/>
      <c r="CE72" s="294"/>
      <c r="CF72" s="294"/>
      <c r="CG72" s="294"/>
      <c r="CH72" s="294"/>
      <c r="CI72" s="294"/>
      <c r="CJ72" s="134"/>
      <c r="CK72" s="134"/>
      <c r="CL72" s="134"/>
      <c r="CM72" s="134"/>
      <c r="CN72" s="134"/>
      <c r="CO72" s="134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</row>
    <row r="73" spans="1:149" ht="7.5" customHeight="1">
      <c r="A73" s="342"/>
      <c r="B73" s="270" t="s">
        <v>170</v>
      </c>
      <c r="C73" s="271"/>
      <c r="D73" s="272"/>
      <c r="E73" s="270" t="s">
        <v>154</v>
      </c>
      <c r="F73" s="271"/>
      <c r="G73" s="272"/>
      <c r="H73" s="336"/>
      <c r="I73" s="337"/>
      <c r="J73" s="343"/>
      <c r="K73" s="336"/>
      <c r="L73" s="337"/>
      <c r="M73" s="338"/>
      <c r="N73" s="273" t="str">
        <f>IF(B2=6,D7,IF(B2=5,D4,IF(B2=4,"",IF(B2=3,"",""))))</f>
        <v>Albert Ribera</v>
      </c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5"/>
      <c r="AF73" s="308" t="s">
        <v>126</v>
      </c>
      <c r="AG73" s="309"/>
      <c r="AH73" s="309"/>
      <c r="AI73" s="309"/>
      <c r="AJ73" s="309"/>
      <c r="AK73" s="309" t="s">
        <v>126</v>
      </c>
      <c r="AL73" s="309"/>
      <c r="AM73" s="309"/>
      <c r="AN73" s="309"/>
      <c r="AO73" s="309"/>
      <c r="AP73" s="309" t="s">
        <v>171</v>
      </c>
      <c r="AQ73" s="309"/>
      <c r="AR73" s="309"/>
      <c r="AS73" s="309"/>
      <c r="AT73" s="309"/>
      <c r="AU73" s="309" t="s">
        <v>128</v>
      </c>
      <c r="AV73" s="309"/>
      <c r="AW73" s="309"/>
      <c r="AX73" s="309"/>
      <c r="AY73" s="309"/>
      <c r="AZ73" s="309" t="s">
        <v>172</v>
      </c>
      <c r="BA73" s="309"/>
      <c r="BB73" s="309"/>
      <c r="BC73" s="309"/>
      <c r="BD73" s="309"/>
      <c r="BE73" s="310" t="str">
        <f>IF(BZ73=""," ",IF(LEFT(BZ73,1)="3",N73,N75))</f>
        <v>Albert Ribera</v>
      </c>
      <c r="BF73" s="311"/>
      <c r="BG73" s="311"/>
      <c r="BH73" s="311"/>
      <c r="BI73" s="311"/>
      <c r="BJ73" s="311"/>
      <c r="BK73" s="311"/>
      <c r="BL73" s="311"/>
      <c r="BM73" s="311"/>
      <c r="BN73" s="311"/>
      <c r="BO73" s="311"/>
      <c r="BP73" s="311"/>
      <c r="BQ73" s="311"/>
      <c r="BR73" s="311"/>
      <c r="BS73" s="311"/>
      <c r="BT73" s="312"/>
      <c r="BU73" s="313" t="str">
        <f>IF(BZ73="","",VLOOKUP(BZ73,result,2,FALSE))</f>
        <v>3 - 2</v>
      </c>
      <c r="BV73" s="314"/>
      <c r="BW73" s="314"/>
      <c r="BX73" s="314"/>
      <c r="BY73" s="315"/>
      <c r="BZ73" s="265" t="s">
        <v>141</v>
      </c>
      <c r="CA73" s="266"/>
      <c r="CC73" s="134"/>
      <c r="CD73" s="267">
        <f>IF(BE73=D29,1,0)</f>
        <v>0</v>
      </c>
      <c r="CE73" s="267">
        <f>IF(BE73=D32,1,0)</f>
        <v>1</v>
      </c>
      <c r="CF73" s="267">
        <f>IF(BE73=D35,1,0)</f>
        <v>0</v>
      </c>
      <c r="CG73" s="267">
        <f>IF(BE73=AP29,1,0)</f>
        <v>0</v>
      </c>
      <c r="CH73" s="267">
        <f>IF(BE73=AP32,1,0)</f>
        <v>0</v>
      </c>
      <c r="CI73" s="267">
        <f>IF(BE73=AP35,1,0)</f>
        <v>0</v>
      </c>
      <c r="CJ73" s="134"/>
      <c r="CK73" s="134"/>
      <c r="CL73" s="134"/>
      <c r="CM73" s="134"/>
      <c r="CN73" s="134"/>
      <c r="CO73" s="134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</row>
    <row r="74" spans="1:149" ht="7.5" customHeight="1">
      <c r="B74" s="270"/>
      <c r="C74" s="271"/>
      <c r="D74" s="272"/>
      <c r="E74" s="270"/>
      <c r="F74" s="271"/>
      <c r="G74" s="272"/>
      <c r="H74" s="330"/>
      <c r="I74" s="331"/>
      <c r="J74" s="340"/>
      <c r="K74" s="330"/>
      <c r="L74" s="331"/>
      <c r="M74" s="332"/>
      <c r="N74" s="273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5"/>
      <c r="AF74" s="276"/>
      <c r="AG74" s="277"/>
      <c r="AH74" s="277"/>
      <c r="AI74" s="277"/>
      <c r="AJ74" s="277"/>
      <c r="AK74" s="277"/>
      <c r="AL74" s="277"/>
      <c r="AM74" s="277"/>
      <c r="AN74" s="277"/>
      <c r="AO74" s="277"/>
      <c r="AP74" s="277"/>
      <c r="AQ74" s="277"/>
      <c r="AR74" s="277"/>
      <c r="AS74" s="277"/>
      <c r="AT74" s="277"/>
      <c r="AU74" s="277"/>
      <c r="AV74" s="277"/>
      <c r="AW74" s="277"/>
      <c r="AX74" s="277"/>
      <c r="AY74" s="277"/>
      <c r="AZ74" s="277"/>
      <c r="BA74" s="277"/>
      <c r="BB74" s="277"/>
      <c r="BC74" s="277"/>
      <c r="BD74" s="277"/>
      <c r="BE74" s="278"/>
      <c r="BF74" s="279"/>
      <c r="BG74" s="279"/>
      <c r="BH74" s="279"/>
      <c r="BI74" s="279"/>
      <c r="BJ74" s="279"/>
      <c r="BK74" s="279"/>
      <c r="BL74" s="279"/>
      <c r="BM74" s="279"/>
      <c r="BN74" s="279"/>
      <c r="BO74" s="279"/>
      <c r="BP74" s="279"/>
      <c r="BQ74" s="279"/>
      <c r="BR74" s="279"/>
      <c r="BS74" s="279"/>
      <c r="BT74" s="280"/>
      <c r="BU74" s="281"/>
      <c r="BV74" s="282"/>
      <c r="BW74" s="282"/>
      <c r="BX74" s="282"/>
      <c r="BY74" s="283"/>
      <c r="BZ74" s="265"/>
      <c r="CA74" s="266"/>
      <c r="CC74" s="134"/>
      <c r="CD74" s="284">
        <f>IF(CD75=D29,1,0)</f>
        <v>0</v>
      </c>
      <c r="CE74" s="284">
        <f>IF(CD75=D32,1,0)</f>
        <v>0</v>
      </c>
      <c r="CF74" s="284">
        <f>IF(CD75=D35,1,0)</f>
        <v>0</v>
      </c>
      <c r="CG74" s="284">
        <f>IF(CD75=AP29,1,0)</f>
        <v>1</v>
      </c>
      <c r="CH74" s="284">
        <f>IF(CD75=AP32,1,0)</f>
        <v>0</v>
      </c>
      <c r="CI74" s="284">
        <f>IF(CD75=AP35,1,0)</f>
        <v>0</v>
      </c>
      <c r="CJ74" s="134"/>
      <c r="CK74" s="134"/>
      <c r="CL74" s="134"/>
      <c r="CM74" s="134"/>
      <c r="CN74" s="134"/>
      <c r="CO74" s="134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</row>
    <row r="75" spans="1:149" ht="7.5" customHeight="1">
      <c r="A75" s="285" t="s">
        <v>137</v>
      </c>
      <c r="B75" s="286" t="s">
        <v>17</v>
      </c>
      <c r="C75" s="287"/>
      <c r="D75" s="288"/>
      <c r="E75" s="286" t="s">
        <v>160</v>
      </c>
      <c r="F75" s="287"/>
      <c r="G75" s="288"/>
      <c r="H75" s="330"/>
      <c r="I75" s="331"/>
      <c r="J75" s="340"/>
      <c r="K75" s="330"/>
      <c r="L75" s="331"/>
      <c r="M75" s="332"/>
      <c r="N75" s="289" t="str">
        <f>IF(B2=6,D8,IF(B2=5,D6,IF(B2=4,"",IF(B2=3,"",""))))</f>
        <v>Cristian Fernandez</v>
      </c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1"/>
      <c r="AF75" s="276"/>
      <c r="AG75" s="277"/>
      <c r="AH75" s="277"/>
      <c r="AI75" s="277"/>
      <c r="AJ75" s="277"/>
      <c r="AK75" s="277"/>
      <c r="AL75" s="277"/>
      <c r="AM75" s="277"/>
      <c r="AN75" s="277"/>
      <c r="AO75" s="277"/>
      <c r="AP75" s="277"/>
      <c r="AQ75" s="277"/>
      <c r="AR75" s="277"/>
      <c r="AS75" s="277"/>
      <c r="AT75" s="277"/>
      <c r="AU75" s="277"/>
      <c r="AV75" s="277"/>
      <c r="AW75" s="277"/>
      <c r="AX75" s="277"/>
      <c r="AY75" s="277"/>
      <c r="AZ75" s="277"/>
      <c r="BA75" s="277"/>
      <c r="BB75" s="277"/>
      <c r="BC75" s="277"/>
      <c r="BD75" s="277"/>
      <c r="BE75" s="278"/>
      <c r="BF75" s="279"/>
      <c r="BG75" s="279"/>
      <c r="BH75" s="279"/>
      <c r="BI75" s="279"/>
      <c r="BJ75" s="279"/>
      <c r="BK75" s="279"/>
      <c r="BL75" s="279"/>
      <c r="BM75" s="279"/>
      <c r="BN75" s="279"/>
      <c r="BO75" s="279"/>
      <c r="BP75" s="279"/>
      <c r="BQ75" s="279"/>
      <c r="BR75" s="279"/>
      <c r="BS75" s="279"/>
      <c r="BT75" s="280"/>
      <c r="BU75" s="281"/>
      <c r="BV75" s="282"/>
      <c r="BW75" s="282"/>
      <c r="BX75" s="282"/>
      <c r="BY75" s="283"/>
      <c r="BZ75" s="265"/>
      <c r="CA75" s="266"/>
      <c r="CC75" s="134"/>
      <c r="CD75" s="292" t="str">
        <f>IF(BZ73=""," ",IF(LEFT(BZ73,1)="3",N75,N73))</f>
        <v>Cristian Fernandez</v>
      </c>
      <c r="CE75" s="293"/>
      <c r="CF75" s="293"/>
      <c r="CG75" s="293"/>
      <c r="CH75" s="294"/>
      <c r="CI75" s="294"/>
      <c r="CJ75" s="134"/>
      <c r="CK75" s="134"/>
      <c r="CL75" s="134"/>
      <c r="CM75" s="134"/>
      <c r="CN75" s="134"/>
      <c r="CO75" s="134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</row>
    <row r="76" spans="1:149" ht="7.5" customHeight="1">
      <c r="A76" s="295"/>
      <c r="B76" s="296"/>
      <c r="C76" s="297"/>
      <c r="D76" s="298"/>
      <c r="E76" s="296"/>
      <c r="F76" s="297"/>
      <c r="G76" s="298"/>
      <c r="H76" s="333"/>
      <c r="I76" s="334"/>
      <c r="J76" s="341"/>
      <c r="K76" s="333"/>
      <c r="L76" s="334"/>
      <c r="M76" s="335"/>
      <c r="N76" s="299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1"/>
      <c r="AF76" s="316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7"/>
      <c r="BE76" s="302"/>
      <c r="BF76" s="303"/>
      <c r="BG76" s="303"/>
      <c r="BH76" s="303"/>
      <c r="BI76" s="303"/>
      <c r="BJ76" s="303"/>
      <c r="BK76" s="303"/>
      <c r="BL76" s="303"/>
      <c r="BM76" s="303"/>
      <c r="BN76" s="303"/>
      <c r="BO76" s="303"/>
      <c r="BP76" s="303"/>
      <c r="BQ76" s="303"/>
      <c r="BR76" s="303"/>
      <c r="BS76" s="303"/>
      <c r="BT76" s="304"/>
      <c r="BU76" s="318"/>
      <c r="BV76" s="319"/>
      <c r="BW76" s="319"/>
      <c r="BX76" s="319"/>
      <c r="BY76" s="320"/>
      <c r="BZ76" s="265"/>
      <c r="CA76" s="266"/>
      <c r="CC76" s="134"/>
      <c r="CD76" s="294"/>
      <c r="CE76" s="294"/>
      <c r="CF76" s="294"/>
      <c r="CG76" s="294"/>
      <c r="CH76" s="294"/>
      <c r="CI76" s="294"/>
      <c r="CJ76" s="134"/>
      <c r="CK76" s="134"/>
      <c r="CL76" s="134"/>
      <c r="CM76" s="134"/>
      <c r="CN76" s="134"/>
      <c r="CO76" s="134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</row>
    <row r="77" spans="1:149" ht="7.5" customHeight="1">
      <c r="B77" s="270" t="s">
        <v>125</v>
      </c>
      <c r="C77" s="271"/>
      <c r="D77" s="272"/>
      <c r="E77" s="270" t="s">
        <v>122</v>
      </c>
      <c r="F77" s="271"/>
      <c r="G77" s="272"/>
      <c r="H77" s="336"/>
      <c r="I77" s="337"/>
      <c r="J77" s="343"/>
      <c r="K77" s="336"/>
      <c r="L77" s="337"/>
      <c r="M77" s="338"/>
      <c r="N77" s="273" t="str">
        <f>IF(B2=6,D3,IF(B2=5,D5,IF(B2=4,"",IF(B2=3,"",""))))</f>
        <v>Adolfo Carabot</v>
      </c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5"/>
      <c r="AF77" s="308" t="s">
        <v>173</v>
      </c>
      <c r="AG77" s="309"/>
      <c r="AH77" s="309"/>
      <c r="AI77" s="309"/>
      <c r="AJ77" s="309"/>
      <c r="AK77" s="309" t="s">
        <v>166</v>
      </c>
      <c r="AL77" s="309"/>
      <c r="AM77" s="309"/>
      <c r="AN77" s="309"/>
      <c r="AO77" s="309"/>
      <c r="AP77" s="309" t="s">
        <v>174</v>
      </c>
      <c r="AQ77" s="309"/>
      <c r="AR77" s="309"/>
      <c r="AS77" s="309"/>
      <c r="AT77" s="309"/>
      <c r="AU77" s="309" t="s">
        <v>130</v>
      </c>
      <c r="AV77" s="309"/>
      <c r="AW77" s="309"/>
      <c r="AX77" s="309"/>
      <c r="AY77" s="309"/>
      <c r="AZ77" s="309" t="s">
        <v>130</v>
      </c>
      <c r="BA77" s="309"/>
      <c r="BB77" s="309"/>
      <c r="BC77" s="309"/>
      <c r="BD77" s="309"/>
      <c r="BE77" s="310" t="str">
        <f>IF(BZ77=""," ",IF(LEFT(BZ77,1)="3",N77,N79))</f>
        <v>Daniel Jimenez</v>
      </c>
      <c r="BF77" s="311"/>
      <c r="BG77" s="311"/>
      <c r="BH77" s="311"/>
      <c r="BI77" s="311"/>
      <c r="BJ77" s="311"/>
      <c r="BK77" s="311"/>
      <c r="BL77" s="311"/>
      <c r="BM77" s="311"/>
      <c r="BN77" s="311"/>
      <c r="BO77" s="311"/>
      <c r="BP77" s="311"/>
      <c r="BQ77" s="311"/>
      <c r="BR77" s="311"/>
      <c r="BS77" s="311"/>
      <c r="BT77" s="312"/>
      <c r="BU77" s="313" t="str">
        <f>IF(BZ77="","",VLOOKUP(BZ77,result,2,FALSE))</f>
        <v>0 - 3</v>
      </c>
      <c r="BV77" s="314"/>
      <c r="BW77" s="314"/>
      <c r="BX77" s="314"/>
      <c r="BY77" s="315"/>
      <c r="BZ77" s="265" t="s">
        <v>150</v>
      </c>
      <c r="CA77" s="266"/>
      <c r="CC77" s="134"/>
      <c r="CD77" s="267">
        <f>IF(BE77=D29,1,0)</f>
        <v>0</v>
      </c>
      <c r="CE77" s="267">
        <f>IF(BE77=D32,1,0)</f>
        <v>0</v>
      </c>
      <c r="CF77" s="267">
        <f>IF(BE77=D35,1,0)</f>
        <v>0</v>
      </c>
      <c r="CG77" s="267">
        <f>IF(BE77=AP29,1,0)</f>
        <v>0</v>
      </c>
      <c r="CH77" s="267">
        <f>IF(BE77=AP32,1,0)</f>
        <v>1</v>
      </c>
      <c r="CI77" s="267">
        <f>IF(BE77=AP35,1,0)</f>
        <v>0</v>
      </c>
      <c r="CJ77" s="134"/>
      <c r="CK77" s="134"/>
      <c r="CL77" s="134"/>
      <c r="CM77" s="134"/>
      <c r="CN77" s="134"/>
      <c r="CO77" s="134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</row>
    <row r="78" spans="1:149" ht="7.5" customHeight="1">
      <c r="B78" s="270"/>
      <c r="C78" s="271"/>
      <c r="D78" s="272"/>
      <c r="E78" s="270"/>
      <c r="F78" s="271"/>
      <c r="G78" s="272"/>
      <c r="H78" s="330"/>
      <c r="I78" s="331"/>
      <c r="J78" s="340"/>
      <c r="K78" s="330"/>
      <c r="L78" s="331"/>
      <c r="M78" s="332"/>
      <c r="N78" s="273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5"/>
      <c r="AF78" s="276"/>
      <c r="AG78" s="277"/>
      <c r="AH78" s="277"/>
      <c r="AI78" s="277"/>
      <c r="AJ78" s="277"/>
      <c r="AK78" s="277"/>
      <c r="AL78" s="277"/>
      <c r="AM78" s="277"/>
      <c r="AN78" s="277"/>
      <c r="AO78" s="277"/>
      <c r="AP78" s="277"/>
      <c r="AQ78" s="277"/>
      <c r="AR78" s="277"/>
      <c r="AS78" s="277"/>
      <c r="AT78" s="277"/>
      <c r="AU78" s="277"/>
      <c r="AV78" s="277"/>
      <c r="AW78" s="277"/>
      <c r="AX78" s="277"/>
      <c r="AY78" s="277"/>
      <c r="AZ78" s="277"/>
      <c r="BA78" s="277"/>
      <c r="BB78" s="277"/>
      <c r="BC78" s="277"/>
      <c r="BD78" s="277"/>
      <c r="BE78" s="278"/>
      <c r="BF78" s="279"/>
      <c r="BG78" s="279"/>
      <c r="BH78" s="279"/>
      <c r="BI78" s="279"/>
      <c r="BJ78" s="279"/>
      <c r="BK78" s="279"/>
      <c r="BL78" s="279"/>
      <c r="BM78" s="279"/>
      <c r="BN78" s="279"/>
      <c r="BO78" s="279"/>
      <c r="BP78" s="279"/>
      <c r="BQ78" s="279"/>
      <c r="BR78" s="279"/>
      <c r="BS78" s="279"/>
      <c r="BT78" s="280"/>
      <c r="BU78" s="281"/>
      <c r="BV78" s="282"/>
      <c r="BW78" s="282"/>
      <c r="BX78" s="282"/>
      <c r="BY78" s="283"/>
      <c r="BZ78" s="265"/>
      <c r="CA78" s="266"/>
      <c r="CC78" s="134"/>
      <c r="CD78" s="284">
        <f>IF(CD79=D29,1,0)</f>
        <v>0</v>
      </c>
      <c r="CE78" s="284">
        <f>IF(CD79=D32,1,0)</f>
        <v>0</v>
      </c>
      <c r="CF78" s="284">
        <f>IF(CD79=D35,1,0)</f>
        <v>1</v>
      </c>
      <c r="CG78" s="284">
        <f>IF(CD79=AP29,1,0)</f>
        <v>0</v>
      </c>
      <c r="CH78" s="284">
        <f>IF(CD79=AP32,1,0)</f>
        <v>0</v>
      </c>
      <c r="CI78" s="284">
        <f>IF(CD79=AP35,1,0)</f>
        <v>0</v>
      </c>
      <c r="CJ78" s="134"/>
      <c r="CK78" s="134"/>
      <c r="CL78" s="134"/>
      <c r="CM78" s="134"/>
      <c r="CN78" s="134"/>
      <c r="CO78" s="134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</row>
    <row r="79" spans="1:149" ht="7.5" customHeight="1">
      <c r="A79" s="285" t="s">
        <v>137</v>
      </c>
      <c r="B79" s="286" t="s">
        <v>14</v>
      </c>
      <c r="C79" s="287"/>
      <c r="D79" s="288"/>
      <c r="E79" s="286" t="s">
        <v>11</v>
      </c>
      <c r="F79" s="287"/>
      <c r="G79" s="288"/>
      <c r="H79" s="330"/>
      <c r="I79" s="331"/>
      <c r="J79" s="340"/>
      <c r="K79" s="330"/>
      <c r="L79" s="331"/>
      <c r="M79" s="332"/>
      <c r="N79" s="289" t="str">
        <f>IF(B2=6,D5,IF(B2=5,D7,IF(B2=4,"",IF(B2=3,"",""))))</f>
        <v>Daniel Jimenez</v>
      </c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1"/>
      <c r="AF79" s="276"/>
      <c r="AG79" s="277"/>
      <c r="AH79" s="277"/>
      <c r="AI79" s="277"/>
      <c r="AJ79" s="277"/>
      <c r="AK79" s="277"/>
      <c r="AL79" s="277"/>
      <c r="AM79" s="277"/>
      <c r="AN79" s="277"/>
      <c r="AO79" s="277"/>
      <c r="AP79" s="277"/>
      <c r="AQ79" s="277"/>
      <c r="AR79" s="277"/>
      <c r="AS79" s="277"/>
      <c r="AT79" s="277"/>
      <c r="AU79" s="277"/>
      <c r="AV79" s="277"/>
      <c r="AW79" s="277"/>
      <c r="AX79" s="277"/>
      <c r="AY79" s="277"/>
      <c r="AZ79" s="277"/>
      <c r="BA79" s="277"/>
      <c r="BB79" s="277"/>
      <c r="BC79" s="277"/>
      <c r="BD79" s="277"/>
      <c r="BE79" s="278"/>
      <c r="BF79" s="279"/>
      <c r="BG79" s="279"/>
      <c r="BH79" s="279"/>
      <c r="BI79" s="279"/>
      <c r="BJ79" s="279"/>
      <c r="BK79" s="279"/>
      <c r="BL79" s="279"/>
      <c r="BM79" s="279"/>
      <c r="BN79" s="279"/>
      <c r="BO79" s="279"/>
      <c r="BP79" s="279"/>
      <c r="BQ79" s="279"/>
      <c r="BR79" s="279"/>
      <c r="BS79" s="279"/>
      <c r="BT79" s="280"/>
      <c r="BU79" s="281"/>
      <c r="BV79" s="282"/>
      <c r="BW79" s="282"/>
      <c r="BX79" s="282"/>
      <c r="BY79" s="283"/>
      <c r="BZ79" s="265"/>
      <c r="CA79" s="266"/>
      <c r="CC79" s="134"/>
      <c r="CD79" s="292" t="str">
        <f>IF(BZ77=""," ",IF(LEFT(BZ77,1)="3",N79,N77))</f>
        <v>Adolfo Carabot</v>
      </c>
      <c r="CE79" s="293"/>
      <c r="CF79" s="293"/>
      <c r="CG79" s="293"/>
      <c r="CH79" s="294"/>
      <c r="CI79" s="294"/>
      <c r="CJ79" s="134"/>
      <c r="CK79" s="134"/>
      <c r="CL79" s="134"/>
      <c r="CM79" s="134"/>
      <c r="CN79" s="134"/>
      <c r="CO79" s="134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</row>
    <row r="80" spans="1:149" ht="7.5" customHeight="1">
      <c r="A80" s="295"/>
      <c r="B80" s="296"/>
      <c r="C80" s="297"/>
      <c r="D80" s="298"/>
      <c r="E80" s="296"/>
      <c r="F80" s="297"/>
      <c r="G80" s="298"/>
      <c r="H80" s="333"/>
      <c r="I80" s="334"/>
      <c r="J80" s="341"/>
      <c r="K80" s="333"/>
      <c r="L80" s="334"/>
      <c r="M80" s="335"/>
      <c r="N80" s="299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1"/>
      <c r="AF80" s="316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7"/>
      <c r="BE80" s="302"/>
      <c r="BF80" s="303"/>
      <c r="BG80" s="303"/>
      <c r="BH80" s="303"/>
      <c r="BI80" s="303"/>
      <c r="BJ80" s="303"/>
      <c r="BK80" s="303"/>
      <c r="BL80" s="303"/>
      <c r="BM80" s="303"/>
      <c r="BN80" s="303"/>
      <c r="BO80" s="303"/>
      <c r="BP80" s="303"/>
      <c r="BQ80" s="303"/>
      <c r="BR80" s="303"/>
      <c r="BS80" s="303"/>
      <c r="BT80" s="304"/>
      <c r="BU80" s="318"/>
      <c r="BV80" s="319"/>
      <c r="BW80" s="319"/>
      <c r="BX80" s="319"/>
      <c r="BY80" s="320"/>
      <c r="BZ80" s="265"/>
      <c r="CA80" s="266"/>
      <c r="CC80" s="134"/>
      <c r="CD80" s="294"/>
      <c r="CE80" s="294"/>
      <c r="CF80" s="294"/>
      <c r="CG80" s="294"/>
      <c r="CH80" s="294"/>
      <c r="CI80" s="294"/>
      <c r="CJ80" s="134"/>
      <c r="CK80" s="134"/>
      <c r="CL80" s="134"/>
      <c r="CM80" s="134"/>
      <c r="CN80" s="134"/>
      <c r="CO80" s="134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</row>
    <row r="81" spans="1:149" ht="7.5" customHeight="1">
      <c r="B81" s="270" t="s">
        <v>175</v>
      </c>
      <c r="C81" s="271"/>
      <c r="D81" s="272"/>
      <c r="E81" s="270" t="s">
        <v>155</v>
      </c>
      <c r="F81" s="271"/>
      <c r="G81" s="272"/>
      <c r="H81" s="336"/>
      <c r="I81" s="337"/>
      <c r="J81" s="343"/>
      <c r="K81" s="336"/>
      <c r="L81" s="337"/>
      <c r="M81" s="338"/>
      <c r="N81" s="273" t="str">
        <f>IF(B2=6,D6,IF(B2=5,D3,IF(B2=4,"",IF(B2=3,"",""))))</f>
        <v>Miquel Hernàndez</v>
      </c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5"/>
      <c r="AF81" s="308" t="s">
        <v>126</v>
      </c>
      <c r="AG81" s="309"/>
      <c r="AH81" s="309"/>
      <c r="AI81" s="309"/>
      <c r="AJ81" s="309"/>
      <c r="AK81" s="309" t="s">
        <v>173</v>
      </c>
      <c r="AL81" s="309"/>
      <c r="AM81" s="309"/>
      <c r="AN81" s="309"/>
      <c r="AO81" s="309"/>
      <c r="AP81" s="309" t="s">
        <v>128</v>
      </c>
      <c r="AQ81" s="309"/>
      <c r="AR81" s="309"/>
      <c r="AS81" s="309"/>
      <c r="AT81" s="309"/>
      <c r="AU81" s="309" t="s">
        <v>144</v>
      </c>
      <c r="AV81" s="309"/>
      <c r="AW81" s="309"/>
      <c r="AX81" s="309"/>
      <c r="AY81" s="309"/>
      <c r="AZ81" s="309" t="s">
        <v>174</v>
      </c>
      <c r="BA81" s="309"/>
      <c r="BB81" s="309"/>
      <c r="BC81" s="309"/>
      <c r="BD81" s="309"/>
      <c r="BE81" s="278" t="str">
        <f>IF(BZ81=""," ",IF(LEFT(BZ81,1)="3",N81,N83))</f>
        <v>Albert Ribera</v>
      </c>
      <c r="BF81" s="279"/>
      <c r="BG81" s="279"/>
      <c r="BH81" s="279"/>
      <c r="BI81" s="279"/>
      <c r="BJ81" s="279"/>
      <c r="BK81" s="279"/>
      <c r="BL81" s="279"/>
      <c r="BM81" s="279"/>
      <c r="BN81" s="279"/>
      <c r="BO81" s="279"/>
      <c r="BP81" s="279"/>
      <c r="BQ81" s="279"/>
      <c r="BR81" s="279"/>
      <c r="BS81" s="279"/>
      <c r="BT81" s="280"/>
      <c r="BU81" s="281" t="str">
        <f>IF(BZ81="","",VLOOKUP(BZ81,result,2,FALSE))</f>
        <v>2 - 3</v>
      </c>
      <c r="BV81" s="282"/>
      <c r="BW81" s="282"/>
      <c r="BX81" s="282"/>
      <c r="BY81" s="283"/>
      <c r="BZ81" s="265" t="s">
        <v>152</v>
      </c>
      <c r="CA81" s="266"/>
      <c r="CC81" s="134"/>
      <c r="CD81" s="267">
        <f>IF(BE81=D29,1,0)</f>
        <v>0</v>
      </c>
      <c r="CE81" s="267">
        <f>IF(BE81=D32,1,0)</f>
        <v>1</v>
      </c>
      <c r="CF81" s="267">
        <f>IF(BE81=D35,1,0)</f>
        <v>0</v>
      </c>
      <c r="CG81" s="267">
        <f>IF(BE81=AP29,1,0)</f>
        <v>0</v>
      </c>
      <c r="CH81" s="267">
        <f>IF(BE81=AP32,1,0)</f>
        <v>0</v>
      </c>
      <c r="CI81" s="267">
        <f>IF(BE81=AP35,1,0)</f>
        <v>0</v>
      </c>
      <c r="CJ81" s="134"/>
      <c r="CK81" s="134"/>
      <c r="CL81" s="134"/>
      <c r="CM81" s="134"/>
      <c r="CN81" s="134"/>
      <c r="CO81" s="134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</row>
    <row r="82" spans="1:149" ht="7.5" customHeight="1">
      <c r="B82" s="270"/>
      <c r="C82" s="271"/>
      <c r="D82" s="272"/>
      <c r="E82" s="270"/>
      <c r="F82" s="271"/>
      <c r="G82" s="272"/>
      <c r="H82" s="330"/>
      <c r="I82" s="331"/>
      <c r="J82" s="340"/>
      <c r="K82" s="330"/>
      <c r="L82" s="331"/>
      <c r="M82" s="332"/>
      <c r="N82" s="273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5"/>
      <c r="AF82" s="276"/>
      <c r="AG82" s="277"/>
      <c r="AH82" s="277"/>
      <c r="AI82" s="277"/>
      <c r="AJ82" s="277"/>
      <c r="AK82" s="277"/>
      <c r="AL82" s="277"/>
      <c r="AM82" s="277"/>
      <c r="AN82" s="277"/>
      <c r="AO82" s="277"/>
      <c r="AP82" s="277"/>
      <c r="AQ82" s="277"/>
      <c r="AR82" s="277"/>
      <c r="AS82" s="277"/>
      <c r="AT82" s="277"/>
      <c r="AU82" s="277"/>
      <c r="AV82" s="277"/>
      <c r="AW82" s="277"/>
      <c r="AX82" s="277"/>
      <c r="AY82" s="277"/>
      <c r="AZ82" s="277"/>
      <c r="BA82" s="277"/>
      <c r="BB82" s="277"/>
      <c r="BC82" s="277"/>
      <c r="BD82" s="277"/>
      <c r="BE82" s="278"/>
      <c r="BF82" s="279"/>
      <c r="BG82" s="279"/>
      <c r="BH82" s="279"/>
      <c r="BI82" s="279"/>
      <c r="BJ82" s="279"/>
      <c r="BK82" s="279"/>
      <c r="BL82" s="279"/>
      <c r="BM82" s="279"/>
      <c r="BN82" s="279"/>
      <c r="BO82" s="279"/>
      <c r="BP82" s="279"/>
      <c r="BQ82" s="279"/>
      <c r="BR82" s="279"/>
      <c r="BS82" s="279"/>
      <c r="BT82" s="280"/>
      <c r="BU82" s="281"/>
      <c r="BV82" s="282"/>
      <c r="BW82" s="282"/>
      <c r="BX82" s="282"/>
      <c r="BY82" s="283"/>
      <c r="BZ82" s="265"/>
      <c r="CA82" s="266"/>
      <c r="CC82" s="134"/>
      <c r="CD82" s="284">
        <f>IF(CD83=D29,1,0)</f>
        <v>1</v>
      </c>
      <c r="CE82" s="284">
        <f>IF(CD83=D32,1,0)</f>
        <v>0</v>
      </c>
      <c r="CF82" s="284">
        <f>IF(CD83=D35,1,0)</f>
        <v>0</v>
      </c>
      <c r="CG82" s="284">
        <f>IF(CD83=AP29,1,0)</f>
        <v>0</v>
      </c>
      <c r="CH82" s="284">
        <f>IF(CD83=AP32,1,0)</f>
        <v>0</v>
      </c>
      <c r="CI82" s="284">
        <f>IF(CD83=AP35,1,0)</f>
        <v>0</v>
      </c>
      <c r="CJ82" s="134"/>
      <c r="CK82" s="134"/>
      <c r="CL82" s="134"/>
      <c r="CM82" s="134"/>
      <c r="CN82" s="134"/>
      <c r="CO82" s="134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</row>
    <row r="83" spans="1:149" ht="7.5" customHeight="1">
      <c r="A83" s="285" t="s">
        <v>137</v>
      </c>
      <c r="B83" s="286" t="s">
        <v>138</v>
      </c>
      <c r="C83" s="287"/>
      <c r="D83" s="288"/>
      <c r="E83" s="286" t="s">
        <v>138</v>
      </c>
      <c r="F83" s="287"/>
      <c r="G83" s="288"/>
      <c r="H83" s="330"/>
      <c r="I83" s="331"/>
      <c r="J83" s="340"/>
      <c r="K83" s="330"/>
      <c r="L83" s="331"/>
      <c r="M83" s="332"/>
      <c r="N83" s="289" t="str">
        <f>IF(B2=6,D8,IF(B2=5,D4,IF(B2=4,"",IF(B2=3,"",""))))</f>
        <v>Albert Ribera</v>
      </c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1"/>
      <c r="AF83" s="276"/>
      <c r="AG83" s="277"/>
      <c r="AH83" s="277"/>
      <c r="AI83" s="277"/>
      <c r="AJ83" s="277"/>
      <c r="AK83" s="277"/>
      <c r="AL83" s="277"/>
      <c r="AM83" s="277"/>
      <c r="AN83" s="277"/>
      <c r="AO83" s="277"/>
      <c r="AP83" s="277"/>
      <c r="AQ83" s="277"/>
      <c r="AR83" s="277"/>
      <c r="AS83" s="277"/>
      <c r="AT83" s="277"/>
      <c r="AU83" s="277"/>
      <c r="AV83" s="277"/>
      <c r="AW83" s="277"/>
      <c r="AX83" s="277"/>
      <c r="AY83" s="277"/>
      <c r="AZ83" s="277"/>
      <c r="BA83" s="277"/>
      <c r="BB83" s="277"/>
      <c r="BC83" s="277"/>
      <c r="BD83" s="277"/>
      <c r="BE83" s="278"/>
      <c r="BF83" s="279"/>
      <c r="BG83" s="279"/>
      <c r="BH83" s="279"/>
      <c r="BI83" s="279"/>
      <c r="BJ83" s="279"/>
      <c r="BK83" s="279"/>
      <c r="BL83" s="279"/>
      <c r="BM83" s="279"/>
      <c r="BN83" s="279"/>
      <c r="BO83" s="279"/>
      <c r="BP83" s="279"/>
      <c r="BQ83" s="279"/>
      <c r="BR83" s="279"/>
      <c r="BS83" s="279"/>
      <c r="BT83" s="280"/>
      <c r="BU83" s="281"/>
      <c r="BV83" s="282"/>
      <c r="BW83" s="282"/>
      <c r="BX83" s="282"/>
      <c r="BY83" s="283"/>
      <c r="BZ83" s="265"/>
      <c r="CA83" s="266"/>
      <c r="CC83" s="134"/>
      <c r="CD83" s="292" t="str">
        <f>IF(BZ81=""," ",IF(LEFT(BZ81,1)="3",N83,N81))</f>
        <v>Miquel Hernàndez</v>
      </c>
      <c r="CE83" s="293"/>
      <c r="CF83" s="293"/>
      <c r="CG83" s="293"/>
      <c r="CH83" s="294"/>
      <c r="CI83" s="294"/>
      <c r="CJ83" s="134"/>
      <c r="CK83" s="134"/>
      <c r="CL83" s="134"/>
      <c r="CM83" s="134"/>
      <c r="CN83" s="134"/>
      <c r="CO83" s="134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</row>
    <row r="84" spans="1:149" ht="7.5" customHeight="1">
      <c r="A84" s="295"/>
      <c r="B84" s="321"/>
      <c r="C84" s="322"/>
      <c r="D84" s="323"/>
      <c r="E84" s="296"/>
      <c r="F84" s="297"/>
      <c r="G84" s="298"/>
      <c r="H84" s="333"/>
      <c r="I84" s="334"/>
      <c r="J84" s="341"/>
      <c r="K84" s="333"/>
      <c r="L84" s="334"/>
      <c r="M84" s="335"/>
      <c r="N84" s="324"/>
      <c r="O84" s="325"/>
      <c r="P84" s="325"/>
      <c r="Q84" s="325"/>
      <c r="R84" s="325"/>
      <c r="S84" s="325"/>
      <c r="T84" s="325"/>
      <c r="U84" s="325"/>
      <c r="V84" s="325"/>
      <c r="W84" s="325"/>
      <c r="X84" s="325"/>
      <c r="Y84" s="325"/>
      <c r="Z84" s="325"/>
      <c r="AA84" s="325"/>
      <c r="AB84" s="325"/>
      <c r="AC84" s="325"/>
      <c r="AD84" s="325"/>
      <c r="AE84" s="326"/>
      <c r="AF84" s="276"/>
      <c r="AG84" s="277"/>
      <c r="AH84" s="277"/>
      <c r="AI84" s="277"/>
      <c r="AJ84" s="277"/>
      <c r="AK84" s="277"/>
      <c r="AL84" s="277"/>
      <c r="AM84" s="277"/>
      <c r="AN84" s="277"/>
      <c r="AO84" s="277"/>
      <c r="AP84" s="277"/>
      <c r="AQ84" s="277"/>
      <c r="AR84" s="277"/>
      <c r="AS84" s="277"/>
      <c r="AT84" s="277"/>
      <c r="AU84" s="277"/>
      <c r="AV84" s="277"/>
      <c r="AW84" s="277"/>
      <c r="AX84" s="277"/>
      <c r="AY84" s="277"/>
      <c r="AZ84" s="277"/>
      <c r="BA84" s="277"/>
      <c r="BB84" s="277"/>
      <c r="BC84" s="277"/>
      <c r="BD84" s="277"/>
      <c r="BE84" s="302"/>
      <c r="BF84" s="303"/>
      <c r="BG84" s="303"/>
      <c r="BH84" s="303"/>
      <c r="BI84" s="303"/>
      <c r="BJ84" s="303"/>
      <c r="BK84" s="303"/>
      <c r="BL84" s="303"/>
      <c r="BM84" s="303"/>
      <c r="BN84" s="303"/>
      <c r="BO84" s="303"/>
      <c r="BP84" s="303"/>
      <c r="BQ84" s="303"/>
      <c r="BR84" s="303"/>
      <c r="BS84" s="303"/>
      <c r="BT84" s="304"/>
      <c r="BU84" s="281"/>
      <c r="BV84" s="282"/>
      <c r="BW84" s="282"/>
      <c r="BX84" s="282"/>
      <c r="BY84" s="283"/>
      <c r="BZ84" s="265"/>
      <c r="CA84" s="266"/>
      <c r="CC84" s="134"/>
      <c r="CD84" s="294"/>
      <c r="CE84" s="294"/>
      <c r="CF84" s="294"/>
      <c r="CG84" s="294"/>
      <c r="CH84" s="294"/>
      <c r="CI84" s="294"/>
      <c r="CJ84" s="134"/>
      <c r="CK84" s="134"/>
      <c r="CL84" s="134"/>
      <c r="CM84" s="134"/>
      <c r="CN84" s="134"/>
      <c r="CO84" s="134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</row>
    <row r="85" spans="1:149" ht="7.5" customHeight="1">
      <c r="B85" s="270" t="s">
        <v>124</v>
      </c>
      <c r="C85" s="271"/>
      <c r="D85" s="272"/>
      <c r="E85" s="327"/>
      <c r="F85" s="328"/>
      <c r="G85" s="339"/>
      <c r="H85" s="336"/>
      <c r="I85" s="337"/>
      <c r="J85" s="343"/>
      <c r="K85" s="336"/>
      <c r="L85" s="337"/>
      <c r="M85" s="338"/>
      <c r="N85" s="273" t="str">
        <f>IF(B2=6,D4,IF(B2=5,"",IF(B2=4,"",IF(B2=3,"",""))))</f>
        <v/>
      </c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5"/>
      <c r="AF85" s="257" t="s">
        <v>130</v>
      </c>
      <c r="AG85" s="258"/>
      <c r="AH85" s="258"/>
      <c r="AI85" s="258"/>
      <c r="AJ85" s="258"/>
      <c r="AK85" s="258" t="s">
        <v>130</v>
      </c>
      <c r="AL85" s="258"/>
      <c r="AM85" s="258"/>
      <c r="AN85" s="258"/>
      <c r="AO85" s="258"/>
      <c r="AP85" s="258" t="s">
        <v>130</v>
      </c>
      <c r="AQ85" s="258"/>
      <c r="AR85" s="258"/>
      <c r="AS85" s="258"/>
      <c r="AT85" s="258"/>
      <c r="AU85" s="258" t="s">
        <v>130</v>
      </c>
      <c r="AV85" s="258"/>
      <c r="AW85" s="258"/>
      <c r="AX85" s="258"/>
      <c r="AY85" s="258"/>
      <c r="AZ85" s="258" t="s">
        <v>130</v>
      </c>
      <c r="BA85" s="258"/>
      <c r="BB85" s="258"/>
      <c r="BC85" s="258"/>
      <c r="BD85" s="258"/>
      <c r="BE85" s="259" t="str">
        <f>IF(BZ85=""," ",IF(LEFT(BZ85,1)="3",N85,N87))</f>
        <v xml:space="preserve"> </v>
      </c>
      <c r="BF85" s="260"/>
      <c r="BG85" s="260"/>
      <c r="BH85" s="260"/>
      <c r="BI85" s="260"/>
      <c r="BJ85" s="260"/>
      <c r="BK85" s="260"/>
      <c r="BL85" s="260"/>
      <c r="BM85" s="260"/>
      <c r="BN85" s="260"/>
      <c r="BO85" s="260"/>
      <c r="BP85" s="260"/>
      <c r="BQ85" s="260"/>
      <c r="BR85" s="260"/>
      <c r="BS85" s="260"/>
      <c r="BT85" s="261"/>
      <c r="BU85" s="262" t="str">
        <f>IF(BZ85="","",VLOOKUP(BZ85,result,2,FALSE))</f>
        <v/>
      </c>
      <c r="BV85" s="263"/>
      <c r="BW85" s="263"/>
      <c r="BX85" s="263"/>
      <c r="BY85" s="264"/>
      <c r="BZ85" s="265"/>
      <c r="CA85" s="266"/>
      <c r="CC85" s="134"/>
      <c r="CD85" s="267">
        <f>IF(BE85=D29,1,0)</f>
        <v>0</v>
      </c>
      <c r="CE85" s="267">
        <f>IF(BE85=D32,1,0)</f>
        <v>0</v>
      </c>
      <c r="CF85" s="267">
        <f>IF(BE85=D35,1,0)</f>
        <v>0</v>
      </c>
      <c r="CG85" s="267">
        <f>IF(BE85=AP29,1,0)</f>
        <v>0</v>
      </c>
      <c r="CH85" s="267">
        <f>IF(BE85=AP32,1,0)</f>
        <v>0</v>
      </c>
      <c r="CI85" s="267">
        <f>IF(BE85=AP35,1,0)</f>
        <v>0</v>
      </c>
      <c r="CJ85" s="134"/>
      <c r="CK85" s="134"/>
      <c r="CL85" s="134"/>
      <c r="CM85" s="134"/>
      <c r="CN85" s="134"/>
      <c r="CO85" s="134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</row>
    <row r="86" spans="1:149" ht="7.5" customHeight="1">
      <c r="B86" s="270"/>
      <c r="C86" s="271"/>
      <c r="D86" s="272"/>
      <c r="E86" s="330"/>
      <c r="F86" s="331"/>
      <c r="G86" s="340"/>
      <c r="H86" s="330"/>
      <c r="I86" s="331"/>
      <c r="J86" s="340"/>
      <c r="K86" s="330"/>
      <c r="L86" s="331"/>
      <c r="M86" s="332"/>
      <c r="N86" s="273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5"/>
      <c r="AF86" s="276"/>
      <c r="AG86" s="277"/>
      <c r="AH86" s="277"/>
      <c r="AI86" s="277"/>
      <c r="AJ86" s="277"/>
      <c r="AK86" s="277"/>
      <c r="AL86" s="277"/>
      <c r="AM86" s="277"/>
      <c r="AN86" s="277"/>
      <c r="AO86" s="277"/>
      <c r="AP86" s="277"/>
      <c r="AQ86" s="277"/>
      <c r="AR86" s="277"/>
      <c r="AS86" s="277"/>
      <c r="AT86" s="277"/>
      <c r="AU86" s="277"/>
      <c r="AV86" s="277"/>
      <c r="AW86" s="277"/>
      <c r="AX86" s="277"/>
      <c r="AY86" s="277"/>
      <c r="AZ86" s="277"/>
      <c r="BA86" s="277"/>
      <c r="BB86" s="277"/>
      <c r="BC86" s="277"/>
      <c r="BD86" s="277"/>
      <c r="BE86" s="278"/>
      <c r="BF86" s="279"/>
      <c r="BG86" s="279"/>
      <c r="BH86" s="279"/>
      <c r="BI86" s="279"/>
      <c r="BJ86" s="279"/>
      <c r="BK86" s="279"/>
      <c r="BL86" s="279"/>
      <c r="BM86" s="279"/>
      <c r="BN86" s="279"/>
      <c r="BO86" s="279"/>
      <c r="BP86" s="279"/>
      <c r="BQ86" s="279"/>
      <c r="BR86" s="279"/>
      <c r="BS86" s="279"/>
      <c r="BT86" s="280"/>
      <c r="BU86" s="281"/>
      <c r="BV86" s="282"/>
      <c r="BW86" s="282"/>
      <c r="BX86" s="282"/>
      <c r="BY86" s="283"/>
      <c r="BZ86" s="265"/>
      <c r="CA86" s="266"/>
      <c r="CC86" s="134"/>
      <c r="CD86" s="284">
        <f>IF(CD87=D29,1,0)</f>
        <v>0</v>
      </c>
      <c r="CE86" s="284">
        <f>IF(CD87=D32,1,0)</f>
        <v>0</v>
      </c>
      <c r="CF86" s="284">
        <f>IF(CD87=D35,1,0)</f>
        <v>0</v>
      </c>
      <c r="CG86" s="284">
        <f>IF(CD87=AP29,1,0)</f>
        <v>0</v>
      </c>
      <c r="CH86" s="284">
        <f>IF(CD87=AP32,1,0)</f>
        <v>0</v>
      </c>
      <c r="CI86" s="284">
        <f>IF(CD87=AP35,1,0)</f>
        <v>0</v>
      </c>
      <c r="CJ86" s="134"/>
      <c r="CK86" s="134"/>
      <c r="CL86" s="134"/>
      <c r="CM86" s="134"/>
      <c r="CN86" s="134"/>
      <c r="CO86" s="134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</row>
    <row r="87" spans="1:149" ht="7.5" customHeight="1">
      <c r="A87" s="285" t="s">
        <v>137</v>
      </c>
      <c r="B87" s="286" t="s">
        <v>159</v>
      </c>
      <c r="C87" s="287"/>
      <c r="D87" s="288"/>
      <c r="E87" s="330"/>
      <c r="F87" s="331"/>
      <c r="G87" s="340"/>
      <c r="H87" s="330"/>
      <c r="I87" s="331"/>
      <c r="J87" s="340"/>
      <c r="K87" s="330"/>
      <c r="L87" s="331"/>
      <c r="M87" s="332"/>
      <c r="N87" s="289" t="str">
        <f>IF(B2=6,D5,IF(B2=5,"",IF(B2=4,"",IF(B2=3,"",""))))</f>
        <v/>
      </c>
      <c r="O87" s="290"/>
      <c r="P87" s="290"/>
      <c r="Q87" s="290"/>
      <c r="R87" s="290"/>
      <c r="S87" s="290"/>
      <c r="T87" s="290"/>
      <c r="U87" s="290"/>
      <c r="V87" s="290"/>
      <c r="W87" s="290"/>
      <c r="X87" s="290"/>
      <c r="Y87" s="290"/>
      <c r="Z87" s="290"/>
      <c r="AA87" s="290"/>
      <c r="AB87" s="290"/>
      <c r="AC87" s="290"/>
      <c r="AD87" s="290"/>
      <c r="AE87" s="291"/>
      <c r="AF87" s="276"/>
      <c r="AG87" s="277"/>
      <c r="AH87" s="277"/>
      <c r="AI87" s="277"/>
      <c r="AJ87" s="277"/>
      <c r="AK87" s="277"/>
      <c r="AL87" s="277"/>
      <c r="AM87" s="277"/>
      <c r="AN87" s="277"/>
      <c r="AO87" s="277"/>
      <c r="AP87" s="277"/>
      <c r="AQ87" s="277"/>
      <c r="AR87" s="277"/>
      <c r="AS87" s="277"/>
      <c r="AT87" s="277"/>
      <c r="AU87" s="277"/>
      <c r="AV87" s="277"/>
      <c r="AW87" s="277"/>
      <c r="AX87" s="277"/>
      <c r="AY87" s="277"/>
      <c r="AZ87" s="277"/>
      <c r="BA87" s="277"/>
      <c r="BB87" s="277"/>
      <c r="BC87" s="277"/>
      <c r="BD87" s="277"/>
      <c r="BE87" s="278"/>
      <c r="BF87" s="279"/>
      <c r="BG87" s="279"/>
      <c r="BH87" s="279"/>
      <c r="BI87" s="279"/>
      <c r="BJ87" s="279"/>
      <c r="BK87" s="279"/>
      <c r="BL87" s="279"/>
      <c r="BM87" s="279"/>
      <c r="BN87" s="279"/>
      <c r="BO87" s="279"/>
      <c r="BP87" s="279"/>
      <c r="BQ87" s="279"/>
      <c r="BR87" s="279"/>
      <c r="BS87" s="279"/>
      <c r="BT87" s="280"/>
      <c r="BU87" s="281"/>
      <c r="BV87" s="282"/>
      <c r="BW87" s="282"/>
      <c r="BX87" s="282"/>
      <c r="BY87" s="283"/>
      <c r="BZ87" s="265"/>
      <c r="CA87" s="266"/>
      <c r="CC87" s="134"/>
      <c r="CD87" s="292" t="str">
        <f>IF(BZ85=""," ",IF(LEFT(BZ85,1)="3",N87,N85))</f>
        <v xml:space="preserve"> </v>
      </c>
      <c r="CE87" s="293"/>
      <c r="CF87" s="293"/>
      <c r="CG87" s="293"/>
      <c r="CH87" s="294"/>
      <c r="CI87" s="294"/>
      <c r="CJ87" s="134"/>
      <c r="CK87" s="134"/>
      <c r="CL87" s="134"/>
      <c r="CM87" s="134"/>
      <c r="CN87" s="134"/>
      <c r="CO87" s="134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</row>
    <row r="88" spans="1:149" ht="7.5" customHeight="1">
      <c r="A88" s="295"/>
      <c r="B88" s="296"/>
      <c r="C88" s="297"/>
      <c r="D88" s="298"/>
      <c r="E88" s="333"/>
      <c r="F88" s="334"/>
      <c r="G88" s="341"/>
      <c r="H88" s="333"/>
      <c r="I88" s="334"/>
      <c r="J88" s="341"/>
      <c r="K88" s="333"/>
      <c r="L88" s="334"/>
      <c r="M88" s="335"/>
      <c r="N88" s="299"/>
      <c r="O88" s="300"/>
      <c r="P88" s="300"/>
      <c r="Q88" s="300"/>
      <c r="R88" s="300"/>
      <c r="S88" s="300"/>
      <c r="T88" s="300"/>
      <c r="U88" s="300"/>
      <c r="V88" s="300"/>
      <c r="W88" s="300"/>
      <c r="X88" s="300"/>
      <c r="Y88" s="300"/>
      <c r="Z88" s="300"/>
      <c r="AA88" s="300"/>
      <c r="AB88" s="300"/>
      <c r="AC88" s="300"/>
      <c r="AD88" s="300"/>
      <c r="AE88" s="301"/>
      <c r="AF88" s="316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  <c r="BD88" s="317"/>
      <c r="BE88" s="302"/>
      <c r="BF88" s="303"/>
      <c r="BG88" s="303"/>
      <c r="BH88" s="303"/>
      <c r="BI88" s="303"/>
      <c r="BJ88" s="303"/>
      <c r="BK88" s="303"/>
      <c r="BL88" s="303"/>
      <c r="BM88" s="303"/>
      <c r="BN88" s="303"/>
      <c r="BO88" s="303"/>
      <c r="BP88" s="303"/>
      <c r="BQ88" s="303"/>
      <c r="BR88" s="303"/>
      <c r="BS88" s="303"/>
      <c r="BT88" s="304"/>
      <c r="BU88" s="281"/>
      <c r="BV88" s="282"/>
      <c r="BW88" s="282"/>
      <c r="BX88" s="282"/>
      <c r="BY88" s="283"/>
      <c r="BZ88" s="265"/>
      <c r="CA88" s="266"/>
      <c r="CC88" s="134"/>
      <c r="CD88" s="294"/>
      <c r="CE88" s="294"/>
      <c r="CF88" s="294"/>
      <c r="CG88" s="294"/>
      <c r="CH88" s="294"/>
      <c r="CI88" s="294"/>
      <c r="CJ88" s="134"/>
      <c r="CK88" s="134"/>
      <c r="CL88" s="134"/>
      <c r="CM88" s="134"/>
      <c r="CN88" s="134"/>
      <c r="CO88" s="134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</row>
    <row r="89" spans="1:149" ht="7.5" customHeight="1">
      <c r="B89" s="270" t="s">
        <v>167</v>
      </c>
      <c r="C89" s="271"/>
      <c r="D89" s="272"/>
      <c r="E89" s="336"/>
      <c r="F89" s="337"/>
      <c r="G89" s="343"/>
      <c r="H89" s="336"/>
      <c r="I89" s="337"/>
      <c r="J89" s="343"/>
      <c r="K89" s="336"/>
      <c r="L89" s="337"/>
      <c r="M89" s="338"/>
      <c r="N89" s="273" t="str">
        <f>IF(B2=6,D3,IF(B2=5,"",IF(B2=4,"",IF(B2=3,"",""))))</f>
        <v/>
      </c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5"/>
      <c r="AF89" s="308" t="s">
        <v>130</v>
      </c>
      <c r="AG89" s="309"/>
      <c r="AH89" s="309"/>
      <c r="AI89" s="309"/>
      <c r="AJ89" s="309"/>
      <c r="AK89" s="309" t="s">
        <v>130</v>
      </c>
      <c r="AL89" s="309"/>
      <c r="AM89" s="309"/>
      <c r="AN89" s="309"/>
      <c r="AO89" s="309"/>
      <c r="AP89" s="309" t="s">
        <v>130</v>
      </c>
      <c r="AQ89" s="309"/>
      <c r="AR89" s="309"/>
      <c r="AS89" s="309"/>
      <c r="AT89" s="309"/>
      <c r="AU89" s="309" t="s">
        <v>130</v>
      </c>
      <c r="AV89" s="309"/>
      <c r="AW89" s="309"/>
      <c r="AX89" s="309"/>
      <c r="AY89" s="309"/>
      <c r="AZ89" s="309" t="s">
        <v>130</v>
      </c>
      <c r="BA89" s="309"/>
      <c r="BB89" s="309"/>
      <c r="BC89" s="309"/>
      <c r="BD89" s="309"/>
      <c r="BE89" s="310" t="str">
        <f>IF(BZ89=""," ",IF(LEFT(BZ89,1)="3",N89,N91))</f>
        <v xml:space="preserve"> </v>
      </c>
      <c r="BF89" s="311"/>
      <c r="BG89" s="311"/>
      <c r="BH89" s="311"/>
      <c r="BI89" s="311"/>
      <c r="BJ89" s="311"/>
      <c r="BK89" s="311"/>
      <c r="BL89" s="311"/>
      <c r="BM89" s="311"/>
      <c r="BN89" s="311"/>
      <c r="BO89" s="311"/>
      <c r="BP89" s="311"/>
      <c r="BQ89" s="311"/>
      <c r="BR89" s="311"/>
      <c r="BS89" s="311"/>
      <c r="BT89" s="312"/>
      <c r="BU89" s="313" t="str">
        <f>IF(BZ89="","",VLOOKUP(BZ89,result,2,FALSE))</f>
        <v/>
      </c>
      <c r="BV89" s="314"/>
      <c r="BW89" s="314"/>
      <c r="BX89" s="314"/>
      <c r="BY89" s="315"/>
      <c r="BZ89" s="265"/>
      <c r="CA89" s="266"/>
      <c r="CC89" s="134"/>
      <c r="CD89" s="267">
        <f>IF(BE89=D29,1,0)</f>
        <v>0</v>
      </c>
      <c r="CE89" s="267">
        <f>IF(BE89=D32,1,0)</f>
        <v>0</v>
      </c>
      <c r="CF89" s="267">
        <f>IF(BE89=D35,1,0)</f>
        <v>0</v>
      </c>
      <c r="CG89" s="267">
        <f>IF(BE89=AP29,1,0)</f>
        <v>0</v>
      </c>
      <c r="CH89" s="267">
        <f>IF(BE89=AP32,1,0)</f>
        <v>0</v>
      </c>
      <c r="CI89" s="267">
        <f>IF(BE89=AP35,1,0)</f>
        <v>0</v>
      </c>
      <c r="CJ89" s="134"/>
      <c r="CK89" s="134"/>
      <c r="CL89" s="134"/>
      <c r="CM89" s="134"/>
      <c r="CN89" s="134"/>
      <c r="CO89" s="134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</row>
    <row r="90" spans="1:149" ht="7.5" customHeight="1">
      <c r="B90" s="270"/>
      <c r="C90" s="271"/>
      <c r="D90" s="272"/>
      <c r="E90" s="330"/>
      <c r="F90" s="331"/>
      <c r="G90" s="340"/>
      <c r="H90" s="330"/>
      <c r="I90" s="331"/>
      <c r="J90" s="340"/>
      <c r="K90" s="330"/>
      <c r="L90" s="331"/>
      <c r="M90" s="332"/>
      <c r="N90" s="273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5"/>
      <c r="AF90" s="276"/>
      <c r="AG90" s="277"/>
      <c r="AH90" s="277"/>
      <c r="AI90" s="277"/>
      <c r="AJ90" s="277"/>
      <c r="AK90" s="277"/>
      <c r="AL90" s="277"/>
      <c r="AM90" s="277"/>
      <c r="AN90" s="277"/>
      <c r="AO90" s="277"/>
      <c r="AP90" s="277"/>
      <c r="AQ90" s="277"/>
      <c r="AR90" s="277"/>
      <c r="AS90" s="277"/>
      <c r="AT90" s="277"/>
      <c r="AU90" s="277"/>
      <c r="AV90" s="277"/>
      <c r="AW90" s="277"/>
      <c r="AX90" s="277"/>
      <c r="AY90" s="277"/>
      <c r="AZ90" s="277"/>
      <c r="BA90" s="277"/>
      <c r="BB90" s="277"/>
      <c r="BC90" s="277"/>
      <c r="BD90" s="277"/>
      <c r="BE90" s="278"/>
      <c r="BF90" s="279"/>
      <c r="BG90" s="279"/>
      <c r="BH90" s="279"/>
      <c r="BI90" s="279"/>
      <c r="BJ90" s="279"/>
      <c r="BK90" s="279"/>
      <c r="BL90" s="279"/>
      <c r="BM90" s="279"/>
      <c r="BN90" s="279"/>
      <c r="BO90" s="279"/>
      <c r="BP90" s="279"/>
      <c r="BQ90" s="279"/>
      <c r="BR90" s="279"/>
      <c r="BS90" s="279"/>
      <c r="BT90" s="280"/>
      <c r="BU90" s="281"/>
      <c r="BV90" s="282"/>
      <c r="BW90" s="282"/>
      <c r="BX90" s="282"/>
      <c r="BY90" s="283"/>
      <c r="BZ90" s="265"/>
      <c r="CA90" s="266"/>
      <c r="CC90" s="134"/>
      <c r="CD90" s="284">
        <f>IF(CD91=D29,1,0)</f>
        <v>0</v>
      </c>
      <c r="CE90" s="284">
        <f>IF(CD91=D32,1,0)</f>
        <v>0</v>
      </c>
      <c r="CF90" s="284">
        <f>IF(CD91=D35,1,0)</f>
        <v>0</v>
      </c>
      <c r="CG90" s="284">
        <f>IF(CD91=AP29,1,0)</f>
        <v>0</v>
      </c>
      <c r="CH90" s="284">
        <f>IF(CD91=AP32,1,0)</f>
        <v>0</v>
      </c>
      <c r="CI90" s="284">
        <f>IF(CD91=AP35,1,0)</f>
        <v>0</v>
      </c>
      <c r="CJ90" s="134"/>
      <c r="CK90" s="134"/>
      <c r="CL90" s="134"/>
      <c r="CM90" s="134"/>
      <c r="CN90" s="134"/>
      <c r="CO90" s="134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</row>
    <row r="91" spans="1:149" s="342" customFormat="1" ht="7.5" customHeight="1">
      <c r="A91" s="285" t="s">
        <v>137</v>
      </c>
      <c r="B91" s="286" t="s">
        <v>14</v>
      </c>
      <c r="C91" s="287"/>
      <c r="D91" s="288"/>
      <c r="E91" s="330"/>
      <c r="F91" s="331"/>
      <c r="G91" s="340"/>
      <c r="H91" s="330"/>
      <c r="I91" s="331"/>
      <c r="J91" s="340"/>
      <c r="K91" s="330"/>
      <c r="L91" s="331"/>
      <c r="M91" s="332"/>
      <c r="N91" s="289" t="str">
        <f>IF(B2=6,D7,IF(B2=5,"",IF(B2=4,"",IF(B2=3,"",""))))</f>
        <v/>
      </c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  <c r="AA91" s="290"/>
      <c r="AB91" s="290"/>
      <c r="AC91" s="290"/>
      <c r="AD91" s="290"/>
      <c r="AE91" s="291"/>
      <c r="AF91" s="276"/>
      <c r="AG91" s="277"/>
      <c r="AH91" s="277"/>
      <c r="AI91" s="277"/>
      <c r="AJ91" s="277"/>
      <c r="AK91" s="277"/>
      <c r="AL91" s="277"/>
      <c r="AM91" s="277"/>
      <c r="AN91" s="277"/>
      <c r="AO91" s="277"/>
      <c r="AP91" s="277"/>
      <c r="AQ91" s="277"/>
      <c r="AR91" s="277"/>
      <c r="AS91" s="277"/>
      <c r="AT91" s="277"/>
      <c r="AU91" s="277"/>
      <c r="AV91" s="277"/>
      <c r="AW91" s="277"/>
      <c r="AX91" s="277"/>
      <c r="AY91" s="277"/>
      <c r="AZ91" s="277"/>
      <c r="BA91" s="277"/>
      <c r="BB91" s="277"/>
      <c r="BC91" s="277"/>
      <c r="BD91" s="277"/>
      <c r="BE91" s="278"/>
      <c r="BF91" s="279"/>
      <c r="BG91" s="279"/>
      <c r="BH91" s="279"/>
      <c r="BI91" s="279"/>
      <c r="BJ91" s="279"/>
      <c r="BK91" s="279"/>
      <c r="BL91" s="279"/>
      <c r="BM91" s="279"/>
      <c r="BN91" s="279"/>
      <c r="BO91" s="279"/>
      <c r="BP91" s="279"/>
      <c r="BQ91" s="279"/>
      <c r="BR91" s="279"/>
      <c r="BS91" s="279"/>
      <c r="BT91" s="280"/>
      <c r="BU91" s="281"/>
      <c r="BV91" s="282"/>
      <c r="BW91" s="282"/>
      <c r="BX91" s="282"/>
      <c r="BY91" s="283"/>
      <c r="BZ91" s="265"/>
      <c r="CA91" s="266"/>
      <c r="CB91" s="53"/>
      <c r="CC91" s="134"/>
      <c r="CD91" s="292" t="str">
        <f>IF(BZ89=""," ",IF(LEFT(BZ89,1)="3",N91,N89))</f>
        <v xml:space="preserve"> </v>
      </c>
      <c r="CE91" s="293"/>
      <c r="CF91" s="293"/>
      <c r="CG91" s="293"/>
      <c r="CH91" s="294"/>
      <c r="CI91" s="294"/>
      <c r="CJ91" s="134"/>
      <c r="CK91" s="134"/>
      <c r="CL91" s="134"/>
      <c r="CM91" s="134"/>
      <c r="CN91" s="134"/>
      <c r="CO91" s="134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</row>
    <row r="92" spans="1:149" ht="7.5" customHeight="1">
      <c r="A92" s="295"/>
      <c r="B92" s="296"/>
      <c r="C92" s="297"/>
      <c r="D92" s="298"/>
      <c r="E92" s="333"/>
      <c r="F92" s="334"/>
      <c r="G92" s="341"/>
      <c r="H92" s="333"/>
      <c r="I92" s="334"/>
      <c r="J92" s="341"/>
      <c r="K92" s="333"/>
      <c r="L92" s="334"/>
      <c r="M92" s="335"/>
      <c r="N92" s="299"/>
      <c r="O92" s="300"/>
      <c r="P92" s="300"/>
      <c r="Q92" s="300"/>
      <c r="R92" s="300"/>
      <c r="S92" s="300"/>
      <c r="T92" s="300"/>
      <c r="U92" s="300"/>
      <c r="V92" s="300"/>
      <c r="W92" s="300"/>
      <c r="X92" s="300"/>
      <c r="Y92" s="300"/>
      <c r="Z92" s="300"/>
      <c r="AA92" s="300"/>
      <c r="AB92" s="300"/>
      <c r="AC92" s="300"/>
      <c r="AD92" s="300"/>
      <c r="AE92" s="301"/>
      <c r="AF92" s="316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  <c r="BD92" s="317"/>
      <c r="BE92" s="302"/>
      <c r="BF92" s="303"/>
      <c r="BG92" s="303"/>
      <c r="BH92" s="303"/>
      <c r="BI92" s="303"/>
      <c r="BJ92" s="303"/>
      <c r="BK92" s="303"/>
      <c r="BL92" s="303"/>
      <c r="BM92" s="303"/>
      <c r="BN92" s="303"/>
      <c r="BO92" s="303"/>
      <c r="BP92" s="303"/>
      <c r="BQ92" s="303"/>
      <c r="BR92" s="303"/>
      <c r="BS92" s="303"/>
      <c r="BT92" s="304"/>
      <c r="BU92" s="318"/>
      <c r="BV92" s="319"/>
      <c r="BW92" s="319"/>
      <c r="BX92" s="319"/>
      <c r="BY92" s="320"/>
      <c r="BZ92" s="265"/>
      <c r="CA92" s="266"/>
      <c r="CC92" s="134"/>
      <c r="CD92" s="294"/>
      <c r="CE92" s="294"/>
      <c r="CF92" s="294"/>
      <c r="CG92" s="294"/>
      <c r="CH92" s="294"/>
      <c r="CI92" s="294"/>
      <c r="CJ92" s="134"/>
      <c r="CK92" s="134"/>
      <c r="CL92" s="134"/>
      <c r="CM92" s="134"/>
      <c r="CN92" s="134"/>
      <c r="CO92" s="134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</row>
    <row r="93" spans="1:149" ht="7.5" customHeight="1">
      <c r="B93" s="270" t="s">
        <v>176</v>
      </c>
      <c r="C93" s="271"/>
      <c r="D93" s="272"/>
      <c r="E93" s="336"/>
      <c r="F93" s="337"/>
      <c r="G93" s="343"/>
      <c r="H93" s="336"/>
      <c r="I93" s="337"/>
      <c r="J93" s="343"/>
      <c r="K93" s="336"/>
      <c r="L93" s="337"/>
      <c r="M93" s="338"/>
      <c r="N93" s="273" t="str">
        <f>IF(B2=6,D5,IF(B2=5,"",IF(B2=4,"",IF(B2=3,"",""))))</f>
        <v/>
      </c>
      <c r="O93" s="274"/>
      <c r="P93" s="274"/>
      <c r="Q93" s="274"/>
      <c r="R93" s="274"/>
      <c r="S93" s="274"/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5"/>
      <c r="AF93" s="308" t="s">
        <v>130</v>
      </c>
      <c r="AG93" s="309"/>
      <c r="AH93" s="309"/>
      <c r="AI93" s="309"/>
      <c r="AJ93" s="309"/>
      <c r="AK93" s="309" t="s">
        <v>130</v>
      </c>
      <c r="AL93" s="309"/>
      <c r="AM93" s="309"/>
      <c r="AN93" s="309"/>
      <c r="AO93" s="309"/>
      <c r="AP93" s="309" t="s">
        <v>130</v>
      </c>
      <c r="AQ93" s="309"/>
      <c r="AR93" s="309"/>
      <c r="AS93" s="309"/>
      <c r="AT93" s="309"/>
      <c r="AU93" s="309" t="s">
        <v>130</v>
      </c>
      <c r="AV93" s="309"/>
      <c r="AW93" s="309"/>
      <c r="AX93" s="309"/>
      <c r="AY93" s="309"/>
      <c r="AZ93" s="309" t="s">
        <v>130</v>
      </c>
      <c r="BA93" s="309"/>
      <c r="BB93" s="309"/>
      <c r="BC93" s="309"/>
      <c r="BD93" s="309"/>
      <c r="BE93" s="310" t="str">
        <f>IF(BZ93=""," ",IF(LEFT(BZ93,1)="3",N93,N95))</f>
        <v xml:space="preserve"> </v>
      </c>
      <c r="BF93" s="311"/>
      <c r="BG93" s="311"/>
      <c r="BH93" s="311"/>
      <c r="BI93" s="311"/>
      <c r="BJ93" s="311"/>
      <c r="BK93" s="311"/>
      <c r="BL93" s="311"/>
      <c r="BM93" s="311"/>
      <c r="BN93" s="311"/>
      <c r="BO93" s="311"/>
      <c r="BP93" s="311"/>
      <c r="BQ93" s="311"/>
      <c r="BR93" s="311"/>
      <c r="BS93" s="311"/>
      <c r="BT93" s="312"/>
      <c r="BU93" s="313" t="str">
        <f>IF(BZ93="","",VLOOKUP(BZ93,result,2,FALSE))</f>
        <v/>
      </c>
      <c r="BV93" s="314"/>
      <c r="BW93" s="314"/>
      <c r="BX93" s="314"/>
      <c r="BY93" s="315"/>
      <c r="BZ93" s="265"/>
      <c r="CA93" s="266"/>
      <c r="CC93" s="134"/>
      <c r="CD93" s="267">
        <f>IF(BE93=D29,1,0)</f>
        <v>0</v>
      </c>
      <c r="CE93" s="267">
        <f>IF(BE93=D32,1,0)</f>
        <v>0</v>
      </c>
      <c r="CF93" s="267">
        <f>IF(BE93=D35,1,0)</f>
        <v>0</v>
      </c>
      <c r="CG93" s="267">
        <f>IF(BE93=AP29,1,0)</f>
        <v>0</v>
      </c>
      <c r="CH93" s="267">
        <f>IF(BE93=AP32,1,0)</f>
        <v>0</v>
      </c>
      <c r="CI93" s="267">
        <f>IF(BE93=AP35,1,0)</f>
        <v>0</v>
      </c>
      <c r="CJ93" s="134"/>
      <c r="CK93" s="134"/>
      <c r="CL93" s="134"/>
      <c r="CM93" s="134"/>
      <c r="CN93" s="134"/>
      <c r="CO93" s="134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</row>
    <row r="94" spans="1:149" ht="7.5" customHeight="1">
      <c r="B94" s="270"/>
      <c r="C94" s="271"/>
      <c r="D94" s="272"/>
      <c r="E94" s="330"/>
      <c r="F94" s="331"/>
      <c r="G94" s="340"/>
      <c r="H94" s="330"/>
      <c r="I94" s="331"/>
      <c r="J94" s="340"/>
      <c r="K94" s="330"/>
      <c r="L94" s="331"/>
      <c r="M94" s="332"/>
      <c r="N94" s="273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5"/>
      <c r="AF94" s="276"/>
      <c r="AG94" s="277"/>
      <c r="AH94" s="277"/>
      <c r="AI94" s="277"/>
      <c r="AJ94" s="277"/>
      <c r="AK94" s="277"/>
      <c r="AL94" s="277"/>
      <c r="AM94" s="277"/>
      <c r="AN94" s="277"/>
      <c r="AO94" s="277"/>
      <c r="AP94" s="277"/>
      <c r="AQ94" s="277"/>
      <c r="AR94" s="277"/>
      <c r="AS94" s="277"/>
      <c r="AT94" s="277"/>
      <c r="AU94" s="277"/>
      <c r="AV94" s="277"/>
      <c r="AW94" s="277"/>
      <c r="AX94" s="277"/>
      <c r="AY94" s="277"/>
      <c r="AZ94" s="277"/>
      <c r="BA94" s="277"/>
      <c r="BB94" s="277"/>
      <c r="BC94" s="277"/>
      <c r="BD94" s="277"/>
      <c r="BE94" s="278"/>
      <c r="BF94" s="279"/>
      <c r="BG94" s="279"/>
      <c r="BH94" s="279"/>
      <c r="BI94" s="279"/>
      <c r="BJ94" s="279"/>
      <c r="BK94" s="279"/>
      <c r="BL94" s="279"/>
      <c r="BM94" s="279"/>
      <c r="BN94" s="279"/>
      <c r="BO94" s="279"/>
      <c r="BP94" s="279"/>
      <c r="BQ94" s="279"/>
      <c r="BR94" s="279"/>
      <c r="BS94" s="279"/>
      <c r="BT94" s="280"/>
      <c r="BU94" s="281"/>
      <c r="BV94" s="282"/>
      <c r="BW94" s="282"/>
      <c r="BX94" s="282"/>
      <c r="BY94" s="283"/>
      <c r="BZ94" s="265"/>
      <c r="CA94" s="266"/>
      <c r="CC94" s="134"/>
      <c r="CD94" s="284">
        <f>IF(CD95=D29,1,0)</f>
        <v>0</v>
      </c>
      <c r="CE94" s="284">
        <f>IF(CD95=D32,1,0)</f>
        <v>0</v>
      </c>
      <c r="CF94" s="284">
        <f>IF(CD95=D35,1,0)</f>
        <v>0</v>
      </c>
      <c r="CG94" s="284">
        <f>IF(CD95=AP29,1,0)</f>
        <v>0</v>
      </c>
      <c r="CH94" s="284">
        <f>IF(CD95=AP32,1,0)</f>
        <v>0</v>
      </c>
      <c r="CI94" s="284">
        <f>IF(CD95=AP35,1,0)</f>
        <v>0</v>
      </c>
      <c r="CJ94" s="134"/>
      <c r="CK94" s="134"/>
      <c r="CL94" s="134"/>
      <c r="CM94" s="134"/>
      <c r="CN94" s="134"/>
      <c r="CO94" s="134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</row>
    <row r="95" spans="1:149" ht="7.5" customHeight="1">
      <c r="A95" s="285" t="s">
        <v>137</v>
      </c>
      <c r="B95" s="286" t="s">
        <v>11</v>
      </c>
      <c r="C95" s="287"/>
      <c r="D95" s="288"/>
      <c r="E95" s="330"/>
      <c r="F95" s="331"/>
      <c r="G95" s="340"/>
      <c r="H95" s="330"/>
      <c r="I95" s="331"/>
      <c r="J95" s="340"/>
      <c r="K95" s="330"/>
      <c r="L95" s="331"/>
      <c r="M95" s="332"/>
      <c r="N95" s="289" t="str">
        <f>IF(B2=6,D8,IF(B2=5,"",IF(B2=4,"",IF(B2=3,"",""))))</f>
        <v/>
      </c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  <c r="AA95" s="290"/>
      <c r="AB95" s="290"/>
      <c r="AC95" s="290"/>
      <c r="AD95" s="290"/>
      <c r="AE95" s="291"/>
      <c r="AF95" s="276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7"/>
      <c r="AS95" s="277"/>
      <c r="AT95" s="277"/>
      <c r="AU95" s="277"/>
      <c r="AV95" s="277"/>
      <c r="AW95" s="277"/>
      <c r="AX95" s="277"/>
      <c r="AY95" s="277"/>
      <c r="AZ95" s="277"/>
      <c r="BA95" s="277"/>
      <c r="BB95" s="277"/>
      <c r="BC95" s="277"/>
      <c r="BD95" s="277"/>
      <c r="BE95" s="278"/>
      <c r="BF95" s="279"/>
      <c r="BG95" s="279"/>
      <c r="BH95" s="279"/>
      <c r="BI95" s="279"/>
      <c r="BJ95" s="279"/>
      <c r="BK95" s="279"/>
      <c r="BL95" s="279"/>
      <c r="BM95" s="279"/>
      <c r="BN95" s="279"/>
      <c r="BO95" s="279"/>
      <c r="BP95" s="279"/>
      <c r="BQ95" s="279"/>
      <c r="BR95" s="279"/>
      <c r="BS95" s="279"/>
      <c r="BT95" s="280"/>
      <c r="BU95" s="281"/>
      <c r="BV95" s="282"/>
      <c r="BW95" s="282"/>
      <c r="BX95" s="282"/>
      <c r="BY95" s="283"/>
      <c r="BZ95" s="265"/>
      <c r="CA95" s="266"/>
      <c r="CC95" s="134"/>
      <c r="CD95" s="292" t="str">
        <f>IF(BZ93=""," ",IF(LEFT(BZ93,1)="3",N95,N93))</f>
        <v xml:space="preserve"> </v>
      </c>
      <c r="CE95" s="293"/>
      <c r="CF95" s="293"/>
      <c r="CG95" s="293"/>
      <c r="CH95" s="294"/>
      <c r="CI95" s="294"/>
      <c r="CJ95" s="134"/>
      <c r="CK95" s="134"/>
      <c r="CL95" s="134"/>
      <c r="CM95" s="134"/>
      <c r="CN95" s="134"/>
      <c r="CO95" s="134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</row>
    <row r="96" spans="1:149" ht="7.5" customHeight="1">
      <c r="A96" s="295"/>
      <c r="B96" s="296"/>
      <c r="C96" s="297"/>
      <c r="D96" s="298"/>
      <c r="E96" s="333"/>
      <c r="F96" s="334"/>
      <c r="G96" s="341"/>
      <c r="H96" s="333"/>
      <c r="I96" s="334"/>
      <c r="J96" s="341"/>
      <c r="K96" s="333"/>
      <c r="L96" s="334"/>
      <c r="M96" s="335"/>
      <c r="N96" s="299"/>
      <c r="O96" s="300"/>
      <c r="P96" s="300"/>
      <c r="Q96" s="300"/>
      <c r="R96" s="300"/>
      <c r="S96" s="300"/>
      <c r="T96" s="300"/>
      <c r="U96" s="300"/>
      <c r="V96" s="300"/>
      <c r="W96" s="300"/>
      <c r="X96" s="300"/>
      <c r="Y96" s="300"/>
      <c r="Z96" s="300"/>
      <c r="AA96" s="300"/>
      <c r="AB96" s="300"/>
      <c r="AC96" s="300"/>
      <c r="AD96" s="300"/>
      <c r="AE96" s="301"/>
      <c r="AF96" s="316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  <c r="BD96" s="317"/>
      <c r="BE96" s="302"/>
      <c r="BF96" s="303"/>
      <c r="BG96" s="303"/>
      <c r="BH96" s="303"/>
      <c r="BI96" s="303"/>
      <c r="BJ96" s="303"/>
      <c r="BK96" s="303"/>
      <c r="BL96" s="303"/>
      <c r="BM96" s="303"/>
      <c r="BN96" s="303"/>
      <c r="BO96" s="303"/>
      <c r="BP96" s="303"/>
      <c r="BQ96" s="303"/>
      <c r="BR96" s="303"/>
      <c r="BS96" s="303"/>
      <c r="BT96" s="304"/>
      <c r="BU96" s="318"/>
      <c r="BV96" s="319"/>
      <c r="BW96" s="319"/>
      <c r="BX96" s="319"/>
      <c r="BY96" s="320"/>
      <c r="BZ96" s="265"/>
      <c r="CA96" s="266"/>
      <c r="CC96" s="134"/>
      <c r="CD96" s="294"/>
      <c r="CE96" s="294"/>
      <c r="CF96" s="294"/>
      <c r="CG96" s="294"/>
      <c r="CH96" s="294"/>
      <c r="CI96" s="294"/>
      <c r="CJ96" s="134"/>
      <c r="CK96" s="134"/>
      <c r="CL96" s="134"/>
      <c r="CM96" s="134"/>
      <c r="CN96" s="134"/>
      <c r="CO96" s="134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</row>
    <row r="97" spans="1:149" ht="7.5" customHeight="1">
      <c r="B97" s="270" t="s">
        <v>153</v>
      </c>
      <c r="C97" s="271"/>
      <c r="D97" s="272"/>
      <c r="E97" s="336"/>
      <c r="F97" s="337"/>
      <c r="G97" s="343"/>
      <c r="H97" s="336"/>
      <c r="I97" s="337"/>
      <c r="J97" s="343"/>
      <c r="K97" s="336"/>
      <c r="L97" s="337"/>
      <c r="M97" s="338"/>
      <c r="N97" s="273" t="str">
        <f>IF(B2=6,D6,IF(B2=5,"",IF(B2=4,"",IF(B2=3,"",""))))</f>
        <v/>
      </c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5"/>
      <c r="AF97" s="308" t="s">
        <v>130</v>
      </c>
      <c r="AG97" s="309"/>
      <c r="AH97" s="309"/>
      <c r="AI97" s="309"/>
      <c r="AJ97" s="309"/>
      <c r="AK97" s="309" t="s">
        <v>130</v>
      </c>
      <c r="AL97" s="309"/>
      <c r="AM97" s="309"/>
      <c r="AN97" s="309"/>
      <c r="AO97" s="309"/>
      <c r="AP97" s="309" t="s">
        <v>130</v>
      </c>
      <c r="AQ97" s="309"/>
      <c r="AR97" s="309"/>
      <c r="AS97" s="309"/>
      <c r="AT97" s="309"/>
      <c r="AU97" s="309" t="s">
        <v>130</v>
      </c>
      <c r="AV97" s="309"/>
      <c r="AW97" s="309"/>
      <c r="AX97" s="309"/>
      <c r="AY97" s="309"/>
      <c r="AZ97" s="309" t="s">
        <v>130</v>
      </c>
      <c r="BA97" s="309"/>
      <c r="BB97" s="309"/>
      <c r="BC97" s="309"/>
      <c r="BD97" s="309"/>
      <c r="BE97" s="310" t="str">
        <f>IF(BZ97=""," ",IF(LEFT(BZ97,1)="3",N97,N99))</f>
        <v xml:space="preserve"> </v>
      </c>
      <c r="BF97" s="311"/>
      <c r="BG97" s="311"/>
      <c r="BH97" s="311"/>
      <c r="BI97" s="311"/>
      <c r="BJ97" s="311"/>
      <c r="BK97" s="311"/>
      <c r="BL97" s="311"/>
      <c r="BM97" s="311"/>
      <c r="BN97" s="311"/>
      <c r="BO97" s="311"/>
      <c r="BP97" s="311"/>
      <c r="BQ97" s="311"/>
      <c r="BR97" s="311"/>
      <c r="BS97" s="311"/>
      <c r="BT97" s="312"/>
      <c r="BU97" s="313" t="str">
        <f>IF(BZ97="","",VLOOKUP(BZ97,result,2,FALSE))</f>
        <v/>
      </c>
      <c r="BV97" s="314"/>
      <c r="BW97" s="314"/>
      <c r="BX97" s="314"/>
      <c r="BY97" s="315"/>
      <c r="BZ97" s="265"/>
      <c r="CA97" s="266"/>
      <c r="CC97" s="134"/>
      <c r="CD97" s="267">
        <f>IF(BE97=D29,1,0)</f>
        <v>0</v>
      </c>
      <c r="CE97" s="267">
        <f>IF(BE97=D32,1,0)</f>
        <v>0</v>
      </c>
      <c r="CF97" s="267">
        <f>IF(BE97=D35,1,0)</f>
        <v>0</v>
      </c>
      <c r="CG97" s="267">
        <f>IF(BE97=AP29,1,0)</f>
        <v>0</v>
      </c>
      <c r="CH97" s="267">
        <f>IF(BE97=AP32,1,0)</f>
        <v>0</v>
      </c>
      <c r="CI97" s="267">
        <f>IF(BE97=AP35,1,0)</f>
        <v>0</v>
      </c>
      <c r="CJ97" s="134"/>
      <c r="CK97" s="134"/>
      <c r="CL97" s="134"/>
      <c r="CM97" s="134"/>
      <c r="CN97" s="134"/>
      <c r="CO97" s="134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</row>
    <row r="98" spans="1:149" ht="7.5" customHeight="1">
      <c r="B98" s="270"/>
      <c r="C98" s="271"/>
      <c r="D98" s="272"/>
      <c r="E98" s="330"/>
      <c r="F98" s="331"/>
      <c r="G98" s="340"/>
      <c r="H98" s="330"/>
      <c r="I98" s="331"/>
      <c r="J98" s="340"/>
      <c r="K98" s="330"/>
      <c r="L98" s="331"/>
      <c r="M98" s="332"/>
      <c r="N98" s="273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5"/>
      <c r="AF98" s="276"/>
      <c r="AG98" s="277"/>
      <c r="AH98" s="277"/>
      <c r="AI98" s="277"/>
      <c r="AJ98" s="277"/>
      <c r="AK98" s="277"/>
      <c r="AL98" s="277"/>
      <c r="AM98" s="277"/>
      <c r="AN98" s="277"/>
      <c r="AO98" s="277"/>
      <c r="AP98" s="277"/>
      <c r="AQ98" s="277"/>
      <c r="AR98" s="277"/>
      <c r="AS98" s="277"/>
      <c r="AT98" s="277"/>
      <c r="AU98" s="277"/>
      <c r="AV98" s="277"/>
      <c r="AW98" s="277"/>
      <c r="AX98" s="277"/>
      <c r="AY98" s="277"/>
      <c r="AZ98" s="277"/>
      <c r="BA98" s="277"/>
      <c r="BB98" s="277"/>
      <c r="BC98" s="277"/>
      <c r="BD98" s="277"/>
      <c r="BE98" s="278"/>
      <c r="BF98" s="279"/>
      <c r="BG98" s="279"/>
      <c r="BH98" s="279"/>
      <c r="BI98" s="279"/>
      <c r="BJ98" s="279"/>
      <c r="BK98" s="279"/>
      <c r="BL98" s="279"/>
      <c r="BM98" s="279"/>
      <c r="BN98" s="279"/>
      <c r="BO98" s="279"/>
      <c r="BP98" s="279"/>
      <c r="BQ98" s="279"/>
      <c r="BR98" s="279"/>
      <c r="BS98" s="279"/>
      <c r="BT98" s="280"/>
      <c r="BU98" s="281"/>
      <c r="BV98" s="282"/>
      <c r="BW98" s="282"/>
      <c r="BX98" s="282"/>
      <c r="BY98" s="283"/>
      <c r="BZ98" s="265"/>
      <c r="CA98" s="266"/>
      <c r="CC98" s="134"/>
      <c r="CD98" s="284">
        <f>IF(CD99=D29,1,0)</f>
        <v>0</v>
      </c>
      <c r="CE98" s="284">
        <f>IF(CD99=D32,1,0)</f>
        <v>0</v>
      </c>
      <c r="CF98" s="284">
        <f>IF(CD99=D35,1,0)</f>
        <v>0</v>
      </c>
      <c r="CG98" s="284">
        <f>IF(CD99=AP29,1,0)</f>
        <v>0</v>
      </c>
      <c r="CH98" s="284">
        <f>IF(CD99=AP32,1,0)</f>
        <v>0</v>
      </c>
      <c r="CI98" s="284">
        <f>IF(CD99=AP35,1,0)</f>
        <v>0</v>
      </c>
      <c r="CJ98" s="134"/>
      <c r="CK98" s="134"/>
      <c r="CL98" s="134"/>
      <c r="CM98" s="134"/>
      <c r="CN98" s="134"/>
      <c r="CO98" s="134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</row>
    <row r="99" spans="1:149" ht="7.5" customHeight="1">
      <c r="A99" s="285" t="s">
        <v>137</v>
      </c>
      <c r="B99" s="286" t="s">
        <v>160</v>
      </c>
      <c r="C99" s="287"/>
      <c r="D99" s="288"/>
      <c r="E99" s="330"/>
      <c r="F99" s="331"/>
      <c r="G99" s="340"/>
      <c r="H99" s="330"/>
      <c r="I99" s="331"/>
      <c r="J99" s="340"/>
      <c r="K99" s="330"/>
      <c r="L99" s="331"/>
      <c r="M99" s="332"/>
      <c r="N99" s="289" t="str">
        <f>IF(B2=6,D7,IF(B2=5,"",IF(B2=4,"",IF(B2=3,"",""))))</f>
        <v/>
      </c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  <c r="AA99" s="290"/>
      <c r="AB99" s="290"/>
      <c r="AC99" s="290"/>
      <c r="AD99" s="290"/>
      <c r="AE99" s="291"/>
      <c r="AF99" s="276"/>
      <c r="AG99" s="277"/>
      <c r="AH99" s="277"/>
      <c r="AI99" s="277"/>
      <c r="AJ99" s="277"/>
      <c r="AK99" s="277"/>
      <c r="AL99" s="277"/>
      <c r="AM99" s="277"/>
      <c r="AN99" s="277"/>
      <c r="AO99" s="277"/>
      <c r="AP99" s="277"/>
      <c r="AQ99" s="277"/>
      <c r="AR99" s="277"/>
      <c r="AS99" s="277"/>
      <c r="AT99" s="277"/>
      <c r="AU99" s="277"/>
      <c r="AV99" s="277"/>
      <c r="AW99" s="277"/>
      <c r="AX99" s="277"/>
      <c r="AY99" s="277"/>
      <c r="AZ99" s="277"/>
      <c r="BA99" s="277"/>
      <c r="BB99" s="277"/>
      <c r="BC99" s="277"/>
      <c r="BD99" s="277"/>
      <c r="BE99" s="278"/>
      <c r="BF99" s="279"/>
      <c r="BG99" s="279"/>
      <c r="BH99" s="279"/>
      <c r="BI99" s="279"/>
      <c r="BJ99" s="279"/>
      <c r="BK99" s="279"/>
      <c r="BL99" s="279"/>
      <c r="BM99" s="279"/>
      <c r="BN99" s="279"/>
      <c r="BO99" s="279"/>
      <c r="BP99" s="279"/>
      <c r="BQ99" s="279"/>
      <c r="BR99" s="279"/>
      <c r="BS99" s="279"/>
      <c r="BT99" s="280"/>
      <c r="BU99" s="281"/>
      <c r="BV99" s="282"/>
      <c r="BW99" s="282"/>
      <c r="BX99" s="282"/>
      <c r="BY99" s="283"/>
      <c r="BZ99" s="265"/>
      <c r="CA99" s="266"/>
      <c r="CC99" s="134"/>
      <c r="CD99" s="292" t="str">
        <f>IF(BZ97=""," ",IF(LEFT(BZ97,1)="3",N99,N97))</f>
        <v xml:space="preserve"> </v>
      </c>
      <c r="CE99" s="293"/>
      <c r="CF99" s="293"/>
      <c r="CG99" s="293"/>
      <c r="CH99" s="294"/>
      <c r="CI99" s="294"/>
      <c r="CJ99" s="134"/>
      <c r="CK99" s="134"/>
      <c r="CL99" s="134"/>
      <c r="CM99" s="134"/>
      <c r="CN99" s="134"/>
      <c r="CO99" s="134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</row>
    <row r="100" spans="1:149" ht="7.5" customHeight="1">
      <c r="A100" s="295"/>
      <c r="B100" s="296"/>
      <c r="C100" s="297"/>
      <c r="D100" s="298"/>
      <c r="E100" s="333"/>
      <c r="F100" s="334"/>
      <c r="G100" s="341"/>
      <c r="H100" s="333"/>
      <c r="I100" s="334"/>
      <c r="J100" s="341"/>
      <c r="K100" s="333"/>
      <c r="L100" s="334"/>
      <c r="M100" s="335"/>
      <c r="N100" s="299"/>
      <c r="O100" s="300"/>
      <c r="P100" s="300"/>
      <c r="Q100" s="300"/>
      <c r="R100" s="300"/>
      <c r="S100" s="300"/>
      <c r="T100" s="300"/>
      <c r="U100" s="300"/>
      <c r="V100" s="300"/>
      <c r="W100" s="300"/>
      <c r="X100" s="300"/>
      <c r="Y100" s="300"/>
      <c r="Z100" s="300"/>
      <c r="AA100" s="300"/>
      <c r="AB100" s="300"/>
      <c r="AC100" s="300"/>
      <c r="AD100" s="300"/>
      <c r="AE100" s="301"/>
      <c r="AF100" s="276"/>
      <c r="AG100" s="277"/>
      <c r="AH100" s="277"/>
      <c r="AI100" s="277"/>
      <c r="AJ100" s="27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  <c r="BD100" s="317"/>
      <c r="BE100" s="302"/>
      <c r="BF100" s="303"/>
      <c r="BG100" s="303"/>
      <c r="BH100" s="303"/>
      <c r="BI100" s="303"/>
      <c r="BJ100" s="303"/>
      <c r="BK100" s="303"/>
      <c r="BL100" s="303"/>
      <c r="BM100" s="303"/>
      <c r="BN100" s="303"/>
      <c r="BO100" s="303"/>
      <c r="BP100" s="303"/>
      <c r="BQ100" s="303"/>
      <c r="BR100" s="303"/>
      <c r="BS100" s="303"/>
      <c r="BT100" s="304"/>
      <c r="BU100" s="318"/>
      <c r="BV100" s="319"/>
      <c r="BW100" s="319"/>
      <c r="BX100" s="319"/>
      <c r="BY100" s="320"/>
      <c r="BZ100" s="265"/>
      <c r="CA100" s="266"/>
      <c r="CC100" s="134"/>
      <c r="CD100" s="294"/>
      <c r="CE100" s="294"/>
      <c r="CF100" s="294"/>
      <c r="CG100" s="294"/>
      <c r="CH100" s="294"/>
      <c r="CI100" s="294"/>
      <c r="CJ100" s="134"/>
      <c r="CK100" s="134"/>
      <c r="CL100" s="134"/>
      <c r="CM100" s="134"/>
      <c r="CN100" s="134"/>
      <c r="CO100" s="134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</row>
    <row r="101" spans="1:149" ht="7.5" customHeight="1">
      <c r="B101" s="270" t="s">
        <v>155</v>
      </c>
      <c r="C101" s="271"/>
      <c r="D101" s="272"/>
      <c r="E101" s="336"/>
      <c r="F101" s="337"/>
      <c r="G101" s="343"/>
      <c r="H101" s="336"/>
      <c r="I101" s="337"/>
      <c r="J101" s="343"/>
      <c r="K101" s="336"/>
      <c r="L101" s="337"/>
      <c r="M101" s="338"/>
      <c r="N101" s="273" t="str">
        <f>IF(B2=6,D3,IF(B2=5,"",IF(B2=4,"",IF(B2=3,"",""))))</f>
        <v/>
      </c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5"/>
      <c r="AF101" s="308" t="s">
        <v>130</v>
      </c>
      <c r="AG101" s="309"/>
      <c r="AH101" s="309"/>
      <c r="AI101" s="309"/>
      <c r="AJ101" s="309"/>
      <c r="AK101" s="277" t="s">
        <v>130</v>
      </c>
      <c r="AL101" s="277"/>
      <c r="AM101" s="277"/>
      <c r="AN101" s="277"/>
      <c r="AO101" s="277"/>
      <c r="AP101" s="277" t="s">
        <v>130</v>
      </c>
      <c r="AQ101" s="277"/>
      <c r="AR101" s="277"/>
      <c r="AS101" s="277"/>
      <c r="AT101" s="277"/>
      <c r="AU101" s="277" t="s">
        <v>130</v>
      </c>
      <c r="AV101" s="277"/>
      <c r="AW101" s="277"/>
      <c r="AX101" s="277"/>
      <c r="AY101" s="277"/>
      <c r="AZ101" s="277" t="s">
        <v>130</v>
      </c>
      <c r="BA101" s="277"/>
      <c r="BB101" s="277"/>
      <c r="BC101" s="277"/>
      <c r="BD101" s="277"/>
      <c r="BE101" s="278" t="str">
        <f>IF(BZ101=""," ",IF(LEFT(BZ101,1)="3",N101,N103))</f>
        <v xml:space="preserve"> </v>
      </c>
      <c r="BF101" s="279"/>
      <c r="BG101" s="279"/>
      <c r="BH101" s="279"/>
      <c r="BI101" s="279"/>
      <c r="BJ101" s="279"/>
      <c r="BK101" s="279"/>
      <c r="BL101" s="279"/>
      <c r="BM101" s="279"/>
      <c r="BN101" s="279"/>
      <c r="BO101" s="279"/>
      <c r="BP101" s="279"/>
      <c r="BQ101" s="279"/>
      <c r="BR101" s="279"/>
      <c r="BS101" s="279"/>
      <c r="BT101" s="280"/>
      <c r="BU101" s="281" t="str">
        <f>IF(BZ101="","",VLOOKUP(BZ101,result,2,FALSE))</f>
        <v/>
      </c>
      <c r="BV101" s="282"/>
      <c r="BW101" s="282"/>
      <c r="BX101" s="282"/>
      <c r="BY101" s="283"/>
      <c r="BZ101" s="265"/>
      <c r="CA101" s="266"/>
      <c r="CC101" s="134"/>
      <c r="CD101" s="267">
        <f>IF(BE101=D29,1,0)</f>
        <v>0</v>
      </c>
      <c r="CE101" s="267">
        <f>IF(BE101=D32,1,0)</f>
        <v>0</v>
      </c>
      <c r="CF101" s="267">
        <f>IF(BE101=D35,1,0)</f>
        <v>0</v>
      </c>
      <c r="CG101" s="267">
        <f>IF(BE101=AP29,1,0)</f>
        <v>0</v>
      </c>
      <c r="CH101" s="267">
        <f>IF(BE101=AP32,1,0)</f>
        <v>0</v>
      </c>
      <c r="CI101" s="267">
        <f>IF(BE101=AP35,1,0)</f>
        <v>0</v>
      </c>
      <c r="CJ101" s="134"/>
      <c r="CK101" s="134"/>
      <c r="CL101" s="134"/>
      <c r="CM101" s="134"/>
      <c r="CN101" s="134"/>
      <c r="CO101" s="134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</row>
    <row r="102" spans="1:149" ht="7.5" customHeight="1">
      <c r="B102" s="270"/>
      <c r="C102" s="271"/>
      <c r="D102" s="272"/>
      <c r="E102" s="330"/>
      <c r="F102" s="331"/>
      <c r="G102" s="340"/>
      <c r="H102" s="330"/>
      <c r="I102" s="331"/>
      <c r="J102" s="340"/>
      <c r="K102" s="330"/>
      <c r="L102" s="331"/>
      <c r="M102" s="332"/>
      <c r="N102" s="273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5"/>
      <c r="AF102" s="276"/>
      <c r="AG102" s="277"/>
      <c r="AH102" s="277"/>
      <c r="AI102" s="277"/>
      <c r="AJ102" s="277"/>
      <c r="AK102" s="277"/>
      <c r="AL102" s="277"/>
      <c r="AM102" s="277"/>
      <c r="AN102" s="277"/>
      <c r="AO102" s="277"/>
      <c r="AP102" s="277"/>
      <c r="AQ102" s="277"/>
      <c r="AR102" s="277"/>
      <c r="AS102" s="277"/>
      <c r="AT102" s="277"/>
      <c r="AU102" s="277"/>
      <c r="AV102" s="277"/>
      <c r="AW102" s="277"/>
      <c r="AX102" s="277"/>
      <c r="AY102" s="277"/>
      <c r="AZ102" s="277"/>
      <c r="BA102" s="277"/>
      <c r="BB102" s="277"/>
      <c r="BC102" s="277"/>
      <c r="BD102" s="277"/>
      <c r="BE102" s="278"/>
      <c r="BF102" s="279"/>
      <c r="BG102" s="279"/>
      <c r="BH102" s="279"/>
      <c r="BI102" s="279"/>
      <c r="BJ102" s="279"/>
      <c r="BK102" s="279"/>
      <c r="BL102" s="279"/>
      <c r="BM102" s="279"/>
      <c r="BN102" s="279"/>
      <c r="BO102" s="279"/>
      <c r="BP102" s="279"/>
      <c r="BQ102" s="279"/>
      <c r="BR102" s="279"/>
      <c r="BS102" s="279"/>
      <c r="BT102" s="280"/>
      <c r="BU102" s="281"/>
      <c r="BV102" s="282"/>
      <c r="BW102" s="282"/>
      <c r="BX102" s="282"/>
      <c r="BY102" s="283"/>
      <c r="BZ102" s="265"/>
      <c r="CA102" s="266"/>
      <c r="CC102" s="134"/>
      <c r="CD102" s="284">
        <f>IF(CD103=D29,1,0)</f>
        <v>0</v>
      </c>
      <c r="CE102" s="284">
        <f>IF(CD103=D32,1,0)</f>
        <v>0</v>
      </c>
      <c r="CF102" s="284">
        <f>IF(CD103=D35,1,0)</f>
        <v>0</v>
      </c>
      <c r="CG102" s="284">
        <f>IF(CD103=AP29,1,0)</f>
        <v>0</v>
      </c>
      <c r="CH102" s="284">
        <f>IF(CD103=AP32,1,0)</f>
        <v>0</v>
      </c>
      <c r="CI102" s="284">
        <f>IF(CD103=AP35,1,0)</f>
        <v>0</v>
      </c>
      <c r="CJ102" s="134"/>
      <c r="CK102" s="134"/>
      <c r="CL102" s="134"/>
      <c r="CM102" s="134"/>
      <c r="CN102" s="134"/>
      <c r="CO102" s="134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</row>
    <row r="103" spans="1:149" ht="7.5" customHeight="1">
      <c r="A103" s="285" t="s">
        <v>137</v>
      </c>
      <c r="B103" s="286" t="s">
        <v>17</v>
      </c>
      <c r="C103" s="287"/>
      <c r="D103" s="288"/>
      <c r="E103" s="330"/>
      <c r="F103" s="331"/>
      <c r="G103" s="340"/>
      <c r="H103" s="330"/>
      <c r="I103" s="331"/>
      <c r="J103" s="340"/>
      <c r="K103" s="330"/>
      <c r="L103" s="331"/>
      <c r="M103" s="332"/>
      <c r="N103" s="289" t="str">
        <f>IF(B2=6,D4,IF(B2=5,"",IF(B2=4,"",IF(B2=3,"",""))))</f>
        <v/>
      </c>
      <c r="O103" s="344"/>
      <c r="P103" s="344"/>
      <c r="Q103" s="344"/>
      <c r="R103" s="344"/>
      <c r="S103" s="344"/>
      <c r="T103" s="344"/>
      <c r="U103" s="344"/>
      <c r="V103" s="344"/>
      <c r="W103" s="344"/>
      <c r="X103" s="344"/>
      <c r="Y103" s="344"/>
      <c r="Z103" s="344"/>
      <c r="AA103" s="344"/>
      <c r="AB103" s="344"/>
      <c r="AC103" s="344"/>
      <c r="AD103" s="344"/>
      <c r="AE103" s="345"/>
      <c r="AF103" s="276"/>
      <c r="AG103" s="277"/>
      <c r="AH103" s="277"/>
      <c r="AI103" s="277"/>
      <c r="AJ103" s="277"/>
      <c r="AK103" s="277"/>
      <c r="AL103" s="277"/>
      <c r="AM103" s="277"/>
      <c r="AN103" s="277"/>
      <c r="AO103" s="277"/>
      <c r="AP103" s="277"/>
      <c r="AQ103" s="277"/>
      <c r="AR103" s="277"/>
      <c r="AS103" s="277"/>
      <c r="AT103" s="277"/>
      <c r="AU103" s="277"/>
      <c r="AV103" s="277"/>
      <c r="AW103" s="277"/>
      <c r="AX103" s="277"/>
      <c r="AY103" s="277"/>
      <c r="AZ103" s="277"/>
      <c r="BA103" s="277"/>
      <c r="BB103" s="277"/>
      <c r="BC103" s="277"/>
      <c r="BD103" s="277"/>
      <c r="BE103" s="278"/>
      <c r="BF103" s="279"/>
      <c r="BG103" s="279"/>
      <c r="BH103" s="279"/>
      <c r="BI103" s="279"/>
      <c r="BJ103" s="279"/>
      <c r="BK103" s="279"/>
      <c r="BL103" s="279"/>
      <c r="BM103" s="279"/>
      <c r="BN103" s="279"/>
      <c r="BO103" s="279"/>
      <c r="BP103" s="279"/>
      <c r="BQ103" s="279"/>
      <c r="BR103" s="279"/>
      <c r="BS103" s="279"/>
      <c r="BT103" s="280"/>
      <c r="BU103" s="281"/>
      <c r="BV103" s="282"/>
      <c r="BW103" s="282"/>
      <c r="BX103" s="282"/>
      <c r="BY103" s="283"/>
      <c r="BZ103" s="265"/>
      <c r="CA103" s="266"/>
      <c r="CC103" s="134"/>
      <c r="CD103" s="292" t="str">
        <f>IF(BZ101=""," ",IF(LEFT(BZ101,1)="3",N103,N101))</f>
        <v xml:space="preserve"> </v>
      </c>
      <c r="CE103" s="293"/>
      <c r="CF103" s="293"/>
      <c r="CG103" s="293"/>
      <c r="CH103" s="294"/>
      <c r="CI103" s="294"/>
      <c r="CJ103" s="134"/>
      <c r="CK103" s="134"/>
      <c r="CL103" s="134"/>
      <c r="CM103" s="134"/>
      <c r="CN103" s="134"/>
      <c r="CO103" s="134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</row>
    <row r="104" spans="1:149" ht="7.5" customHeight="1">
      <c r="A104" s="295"/>
      <c r="B104" s="321"/>
      <c r="C104" s="322"/>
      <c r="D104" s="323"/>
      <c r="E104" s="346"/>
      <c r="F104" s="347"/>
      <c r="G104" s="348"/>
      <c r="H104" s="346"/>
      <c r="I104" s="347"/>
      <c r="J104" s="348"/>
      <c r="K104" s="346"/>
      <c r="L104" s="347"/>
      <c r="M104" s="349"/>
      <c r="N104" s="350"/>
      <c r="O104" s="351"/>
      <c r="P104" s="351"/>
      <c r="Q104" s="351"/>
      <c r="R104" s="351"/>
      <c r="S104" s="351"/>
      <c r="T104" s="351"/>
      <c r="U104" s="351"/>
      <c r="V104" s="351"/>
      <c r="W104" s="351"/>
      <c r="X104" s="351"/>
      <c r="Y104" s="351"/>
      <c r="Z104" s="351"/>
      <c r="AA104" s="351"/>
      <c r="AB104" s="351"/>
      <c r="AC104" s="351"/>
      <c r="AD104" s="351"/>
      <c r="AE104" s="352"/>
      <c r="AF104" s="353"/>
      <c r="AG104" s="354"/>
      <c r="AH104" s="354"/>
      <c r="AI104" s="354"/>
      <c r="AJ104" s="354"/>
      <c r="AK104" s="354"/>
      <c r="AL104" s="354"/>
      <c r="AM104" s="354"/>
      <c r="AN104" s="354"/>
      <c r="AO104" s="354"/>
      <c r="AP104" s="354"/>
      <c r="AQ104" s="354"/>
      <c r="AR104" s="354"/>
      <c r="AS104" s="354"/>
      <c r="AT104" s="354"/>
      <c r="AU104" s="354"/>
      <c r="AV104" s="354"/>
      <c r="AW104" s="354"/>
      <c r="AX104" s="354"/>
      <c r="AY104" s="354"/>
      <c r="AZ104" s="354"/>
      <c r="BA104" s="354"/>
      <c r="BB104" s="354"/>
      <c r="BC104" s="354"/>
      <c r="BD104" s="354"/>
      <c r="BE104" s="355"/>
      <c r="BF104" s="356"/>
      <c r="BG104" s="356"/>
      <c r="BH104" s="356"/>
      <c r="BI104" s="356"/>
      <c r="BJ104" s="356"/>
      <c r="BK104" s="356"/>
      <c r="BL104" s="356"/>
      <c r="BM104" s="356"/>
      <c r="BN104" s="356"/>
      <c r="BO104" s="356"/>
      <c r="BP104" s="356"/>
      <c r="BQ104" s="356"/>
      <c r="BR104" s="356"/>
      <c r="BS104" s="356"/>
      <c r="BT104" s="357"/>
      <c r="BU104" s="358"/>
      <c r="BV104" s="359"/>
      <c r="BW104" s="359"/>
      <c r="BX104" s="359"/>
      <c r="BY104" s="360"/>
      <c r="BZ104" s="265"/>
      <c r="CA104" s="266"/>
      <c r="CC104" s="134"/>
      <c r="CD104" s="294"/>
      <c r="CE104" s="294"/>
      <c r="CF104" s="294"/>
      <c r="CG104" s="294"/>
      <c r="CH104" s="294"/>
      <c r="CI104" s="294"/>
      <c r="CJ104" s="134"/>
      <c r="CK104" s="134"/>
      <c r="CL104" s="134"/>
      <c r="CM104" s="134"/>
      <c r="CN104" s="134"/>
      <c r="CO104" s="134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</row>
    <row r="105" spans="1:149" ht="6.75" customHeight="1">
      <c r="B105" s="361"/>
      <c r="C105" s="361"/>
      <c r="D105" s="361"/>
      <c r="E105" s="361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1"/>
      <c r="X105" s="361"/>
      <c r="Y105" s="361"/>
      <c r="Z105" s="361"/>
      <c r="AA105" s="361"/>
      <c r="AB105" s="361"/>
      <c r="AC105" s="361"/>
      <c r="AD105" s="361"/>
      <c r="AE105" s="361"/>
      <c r="AF105" s="361"/>
      <c r="AG105" s="361"/>
      <c r="AH105" s="361"/>
      <c r="AI105" s="361"/>
      <c r="AJ105" s="361"/>
      <c r="AK105" s="361"/>
      <c r="AL105" s="361"/>
      <c r="AM105" s="361"/>
      <c r="AN105" s="361"/>
      <c r="AO105" s="361"/>
      <c r="AP105" s="361"/>
      <c r="AQ105" s="361"/>
      <c r="AR105" s="361"/>
      <c r="AS105" s="361"/>
      <c r="AT105" s="361"/>
      <c r="AU105" s="361"/>
      <c r="AV105" s="361"/>
      <c r="AW105" s="361"/>
      <c r="AX105" s="361"/>
      <c r="AY105" s="361"/>
      <c r="AZ105" s="361"/>
      <c r="BA105" s="361"/>
      <c r="BB105" s="361"/>
      <c r="BC105" s="361"/>
      <c r="BD105" s="361"/>
      <c r="BE105" s="361"/>
      <c r="BF105" s="361"/>
      <c r="BG105" s="361"/>
      <c r="BH105" s="361"/>
      <c r="BI105" s="361"/>
      <c r="BJ105" s="361"/>
      <c r="BK105" s="361"/>
      <c r="BL105" s="361"/>
      <c r="BM105" s="361"/>
      <c r="BN105" s="361"/>
      <c r="BO105" s="361"/>
      <c r="BP105" s="361"/>
      <c r="BQ105" s="361"/>
      <c r="BR105" s="361"/>
      <c r="BS105" s="361"/>
      <c r="BT105" s="361"/>
      <c r="BU105" s="361"/>
      <c r="BV105" s="361"/>
      <c r="BW105" s="361"/>
      <c r="BX105" s="361"/>
      <c r="BY105" s="361"/>
      <c r="BZ105" s="361"/>
      <c r="CA105" s="361"/>
      <c r="CB105" s="361"/>
      <c r="CC105" s="134"/>
      <c r="CD105" s="362">
        <f t="shared" ref="CD105:CI105" si="0">CD45+CD49+CD53+CD57+CD61+CD65+CD69+CD73+CD77+CD81+CD85+CD89+CD93+CD97+CD101</f>
        <v>2</v>
      </c>
      <c r="CE105" s="362">
        <f t="shared" si="0"/>
        <v>4</v>
      </c>
      <c r="CF105" s="362">
        <f t="shared" si="0"/>
        <v>0</v>
      </c>
      <c r="CG105" s="362">
        <f t="shared" si="0"/>
        <v>3</v>
      </c>
      <c r="CH105" s="362">
        <f t="shared" si="0"/>
        <v>1</v>
      </c>
      <c r="CI105" s="362">
        <f t="shared" si="0"/>
        <v>0</v>
      </c>
      <c r="CJ105" s="134"/>
      <c r="CK105" s="134"/>
      <c r="CL105" s="134"/>
      <c r="CM105" s="134"/>
      <c r="CN105" s="134"/>
      <c r="CO105" s="134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</row>
    <row r="106" spans="1:149" ht="6.75" customHeight="1">
      <c r="B106" s="361"/>
      <c r="C106" s="361"/>
      <c r="D106" s="361"/>
      <c r="E106" s="361"/>
      <c r="F106" s="361"/>
      <c r="G106" s="361"/>
      <c r="H106" s="361"/>
      <c r="I106" s="361"/>
      <c r="J106" s="361"/>
      <c r="K106" s="361"/>
      <c r="L106" s="361"/>
      <c r="M106" s="361"/>
      <c r="N106" s="361"/>
      <c r="O106" s="361"/>
      <c r="P106" s="361"/>
      <c r="Q106" s="361"/>
      <c r="R106" s="361"/>
      <c r="S106" s="361"/>
      <c r="T106" s="361"/>
      <c r="U106" s="361"/>
      <c r="V106" s="361"/>
      <c r="W106" s="361"/>
      <c r="X106" s="361"/>
      <c r="Y106" s="361"/>
      <c r="Z106" s="361"/>
      <c r="AA106" s="361"/>
      <c r="AB106" s="361"/>
      <c r="AC106" s="361"/>
      <c r="AD106" s="361"/>
      <c r="AE106" s="361"/>
      <c r="AF106" s="361"/>
      <c r="AG106" s="361"/>
      <c r="AH106" s="361"/>
      <c r="AI106" s="361"/>
      <c r="AJ106" s="361"/>
      <c r="AK106" s="361"/>
      <c r="AL106" s="361"/>
      <c r="AM106" s="361"/>
      <c r="AN106" s="361"/>
      <c r="AO106" s="361"/>
      <c r="AP106" s="361"/>
      <c r="AQ106" s="361"/>
      <c r="AR106" s="361"/>
      <c r="AS106" s="361"/>
      <c r="AT106" s="361"/>
      <c r="AU106" s="361"/>
      <c r="AV106" s="361"/>
      <c r="AW106" s="361"/>
      <c r="AX106" s="361"/>
      <c r="AY106" s="361"/>
      <c r="AZ106" s="361"/>
      <c r="BA106" s="361"/>
      <c r="BB106" s="361"/>
      <c r="BC106" s="361"/>
      <c r="BD106" s="361"/>
      <c r="BE106" s="361"/>
      <c r="BF106" s="361"/>
      <c r="BG106" s="361"/>
      <c r="BH106" s="361"/>
      <c r="BI106" s="361"/>
      <c r="BJ106" s="361"/>
      <c r="BK106" s="361"/>
      <c r="BL106" s="361"/>
      <c r="BM106" s="361"/>
      <c r="BN106" s="361"/>
      <c r="BO106" s="361"/>
      <c r="BP106" s="361"/>
      <c r="BQ106" s="361"/>
      <c r="BR106" s="361"/>
      <c r="BS106" s="361"/>
      <c r="BT106" s="361"/>
      <c r="BU106" s="361"/>
      <c r="BV106" s="361"/>
      <c r="BW106" s="361"/>
      <c r="BX106" s="361"/>
      <c r="BY106" s="361"/>
      <c r="BZ106" s="361"/>
      <c r="CA106" s="361"/>
      <c r="CB106" s="361"/>
      <c r="CC106" s="134"/>
      <c r="CD106" s="362"/>
      <c r="CE106" s="362"/>
      <c r="CF106" s="362"/>
      <c r="CG106" s="362"/>
      <c r="CH106" s="362"/>
      <c r="CI106" s="362"/>
      <c r="CJ106" s="134"/>
      <c r="CK106" s="134"/>
      <c r="CL106" s="134"/>
      <c r="CM106" s="134"/>
      <c r="CN106" s="134"/>
      <c r="CO106" s="134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</row>
    <row r="107" spans="1:149" ht="13.5" customHeight="1">
      <c r="B107" s="363"/>
      <c r="C107" s="363"/>
      <c r="D107" s="363"/>
      <c r="E107" s="363"/>
      <c r="F107" s="363"/>
      <c r="G107" s="364" t="s">
        <v>177</v>
      </c>
      <c r="H107" s="365"/>
      <c r="I107" s="365"/>
      <c r="J107" s="365"/>
      <c r="K107" s="365"/>
      <c r="L107" s="365"/>
      <c r="M107" s="365"/>
      <c r="N107" s="365"/>
      <c r="O107" s="365"/>
      <c r="P107" s="365"/>
      <c r="Q107" s="365"/>
      <c r="R107" s="365"/>
      <c r="S107" s="365"/>
      <c r="T107" s="365"/>
      <c r="U107" s="365"/>
      <c r="V107" s="365"/>
      <c r="W107" s="365"/>
      <c r="X107" s="365"/>
      <c r="Y107" s="365"/>
      <c r="Z107" s="365"/>
      <c r="AA107" s="365"/>
      <c r="AB107" s="365"/>
      <c r="AC107" s="365"/>
      <c r="AD107" s="365"/>
      <c r="AE107" s="365"/>
      <c r="AF107" s="366"/>
      <c r="AG107" s="363"/>
      <c r="AH107" s="367" t="s">
        <v>178</v>
      </c>
      <c r="AI107" s="368"/>
      <c r="AJ107" s="369"/>
      <c r="AK107" s="367" t="s">
        <v>179</v>
      </c>
      <c r="AL107" s="368"/>
      <c r="AM107" s="369"/>
      <c r="AN107" s="367" t="s">
        <v>180</v>
      </c>
      <c r="AO107" s="368"/>
      <c r="AP107" s="369"/>
      <c r="AQ107" s="370" t="s">
        <v>181</v>
      </c>
      <c r="AR107" s="371"/>
      <c r="AS107" s="372"/>
      <c r="AT107" s="367" t="s">
        <v>182</v>
      </c>
      <c r="AU107" s="368"/>
      <c r="AV107" s="369"/>
      <c r="AW107" s="373" t="s">
        <v>183</v>
      </c>
      <c r="AX107" s="374"/>
      <c r="AY107" s="374"/>
      <c r="AZ107" s="374"/>
      <c r="BA107" s="374"/>
      <c r="BB107" s="374"/>
      <c r="BC107" s="374"/>
      <c r="BD107" s="374"/>
      <c r="BE107" s="374"/>
      <c r="BF107" s="374"/>
      <c r="BG107" s="374"/>
      <c r="BH107" s="374"/>
      <c r="BI107" s="374"/>
      <c r="BJ107" s="374"/>
      <c r="BK107" s="374"/>
      <c r="BL107" s="374"/>
      <c r="BM107" s="374"/>
      <c r="BN107" s="374"/>
      <c r="BO107" s="374"/>
      <c r="BP107" s="374"/>
      <c r="BQ107" s="374"/>
      <c r="BR107" s="374"/>
      <c r="BS107" s="374"/>
      <c r="BT107" s="374"/>
      <c r="BU107" s="374"/>
      <c r="BV107" s="374"/>
      <c r="BW107" s="374"/>
      <c r="BX107" s="374"/>
      <c r="BY107" s="375"/>
      <c r="BZ107" s="361"/>
      <c r="CA107" s="361"/>
      <c r="CB107" s="361"/>
      <c r="CC107" s="134"/>
      <c r="CD107" s="362">
        <f t="shared" ref="CD107:CI107" si="1">CD46+CD50+CD54+CD58+CD62+CD66+CD70+CD74+CD78+CD82+CD86+CD90+CD94+CD98+CD102</f>
        <v>2</v>
      </c>
      <c r="CE107" s="362">
        <f t="shared" si="1"/>
        <v>0</v>
      </c>
      <c r="CF107" s="362">
        <f t="shared" si="1"/>
        <v>4</v>
      </c>
      <c r="CG107" s="362">
        <f t="shared" si="1"/>
        <v>1</v>
      </c>
      <c r="CH107" s="362">
        <f t="shared" si="1"/>
        <v>3</v>
      </c>
      <c r="CI107" s="362">
        <f t="shared" si="1"/>
        <v>0</v>
      </c>
      <c r="CJ107" s="134"/>
      <c r="CK107" s="134"/>
      <c r="CL107" s="134"/>
      <c r="CM107" s="134"/>
      <c r="CN107" s="134"/>
      <c r="CO107" s="134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</row>
    <row r="108" spans="1:149" ht="13.5" customHeight="1">
      <c r="B108" s="363"/>
      <c r="C108" s="363"/>
      <c r="D108" s="363"/>
      <c r="E108" s="363"/>
      <c r="F108" s="363"/>
      <c r="G108" s="376">
        <f t="shared" ref="G108:G113" si="2">IF(AH108&lt;&gt;"",RANK(AT108,$AT$108:$AT$113),"")</f>
        <v>3</v>
      </c>
      <c r="H108" s="377"/>
      <c r="I108" s="377"/>
      <c r="J108" s="378"/>
      <c r="K108" s="379" t="str">
        <f>IF(D29&lt;&gt;"",D29&amp;"   ("&amp;V29&amp;")","")</f>
        <v>Miquel Hernàndez   (CTT Pont de Suert)</v>
      </c>
      <c r="L108" s="380"/>
      <c r="M108" s="380"/>
      <c r="N108" s="380"/>
      <c r="O108" s="380"/>
      <c r="P108" s="380"/>
      <c r="Q108" s="380"/>
      <c r="R108" s="380"/>
      <c r="S108" s="380"/>
      <c r="T108" s="380"/>
      <c r="U108" s="380"/>
      <c r="V108" s="380"/>
      <c r="W108" s="380"/>
      <c r="X108" s="380"/>
      <c r="Y108" s="380"/>
      <c r="Z108" s="380"/>
      <c r="AA108" s="380"/>
      <c r="AB108" s="380"/>
      <c r="AC108" s="380"/>
      <c r="AD108" s="380"/>
      <c r="AE108" s="380"/>
      <c r="AF108" s="381"/>
      <c r="AG108" s="382"/>
      <c r="AH108" s="383">
        <f t="shared" ref="AH108:AH113" si="3">IF(SUM(AK108:AP109)=0,"",SUM(AK108:AN108))</f>
        <v>4</v>
      </c>
      <c r="AI108" s="384"/>
      <c r="AJ108" s="385"/>
      <c r="AK108" s="383">
        <f>IF(CD105+CD107=0,"",CD105)</f>
        <v>2</v>
      </c>
      <c r="AL108" s="384"/>
      <c r="AM108" s="385"/>
      <c r="AN108" s="383">
        <f>IF(CD105+CD107=0,"",CD107)</f>
        <v>2</v>
      </c>
      <c r="AO108" s="384"/>
      <c r="AP108" s="385"/>
      <c r="AQ108" s="386"/>
      <c r="AR108" s="387"/>
      <c r="AS108" s="388"/>
      <c r="AT108" s="383">
        <f t="shared" ref="AT108:AT113" si="4">IF(AH108&lt;&gt;"",AK108*2+AN108-AQ108,"")</f>
        <v>6</v>
      </c>
      <c r="AU108" s="384"/>
      <c r="AV108" s="385"/>
      <c r="AW108" s="389"/>
      <c r="AX108" s="390"/>
      <c r="AY108" s="390"/>
      <c r="AZ108" s="390"/>
      <c r="BA108" s="390"/>
      <c r="BB108" s="390"/>
      <c r="BC108" s="390"/>
      <c r="BD108" s="390"/>
      <c r="BE108" s="390"/>
      <c r="BF108" s="390"/>
      <c r="BG108" s="390"/>
      <c r="BH108" s="390"/>
      <c r="BI108" s="390"/>
      <c r="BJ108" s="390"/>
      <c r="BK108" s="390"/>
      <c r="BL108" s="390"/>
      <c r="BM108" s="390"/>
      <c r="BN108" s="390"/>
      <c r="BO108" s="390"/>
      <c r="BP108" s="390"/>
      <c r="BQ108" s="390"/>
      <c r="BR108" s="390"/>
      <c r="BS108" s="390"/>
      <c r="BT108" s="390"/>
      <c r="BU108" s="390"/>
      <c r="BV108" s="390"/>
      <c r="BW108" s="390"/>
      <c r="BX108" s="390"/>
      <c r="BY108" s="391"/>
      <c r="BZ108" s="361"/>
      <c r="CA108" s="361"/>
      <c r="CB108" s="361"/>
      <c r="CC108" s="134"/>
      <c r="CD108" s="362"/>
      <c r="CE108" s="362"/>
      <c r="CF108" s="362"/>
      <c r="CG108" s="362"/>
      <c r="CH108" s="362"/>
      <c r="CI108" s="362"/>
      <c r="CJ108" s="134"/>
      <c r="CK108" s="134"/>
      <c r="CL108" s="134"/>
      <c r="CM108" s="134"/>
      <c r="CN108" s="134"/>
      <c r="CO108" s="134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</row>
    <row r="109" spans="1:149" ht="13.5" customHeight="1">
      <c r="B109" s="363"/>
      <c r="C109" s="363"/>
      <c r="D109" s="363"/>
      <c r="E109" s="363"/>
      <c r="F109" s="363"/>
      <c r="G109" s="376">
        <f t="shared" si="2"/>
        <v>1</v>
      </c>
      <c r="H109" s="377"/>
      <c r="I109" s="377"/>
      <c r="J109" s="378"/>
      <c r="K109" s="379" t="str">
        <f>IF(D32&lt;&gt;"",D32&amp;"   ("&amp;V32&amp;")","")</f>
        <v>Albert Ribera   (CTT Borges)</v>
      </c>
      <c r="L109" s="380"/>
      <c r="M109" s="380"/>
      <c r="N109" s="380"/>
      <c r="O109" s="380"/>
      <c r="P109" s="380"/>
      <c r="Q109" s="380"/>
      <c r="R109" s="380"/>
      <c r="S109" s="380"/>
      <c r="T109" s="380"/>
      <c r="U109" s="380"/>
      <c r="V109" s="380"/>
      <c r="W109" s="380"/>
      <c r="X109" s="380"/>
      <c r="Y109" s="380"/>
      <c r="Z109" s="380"/>
      <c r="AA109" s="380"/>
      <c r="AB109" s="380"/>
      <c r="AC109" s="380"/>
      <c r="AD109" s="380"/>
      <c r="AE109" s="380"/>
      <c r="AF109" s="381"/>
      <c r="AG109" s="382"/>
      <c r="AH109" s="383">
        <f t="shared" si="3"/>
        <v>4</v>
      </c>
      <c r="AI109" s="384"/>
      <c r="AJ109" s="385"/>
      <c r="AK109" s="383">
        <f>IF(CE105+CE107=0,"",CE105)</f>
        <v>4</v>
      </c>
      <c r="AL109" s="384"/>
      <c r="AM109" s="385"/>
      <c r="AN109" s="383">
        <f>IF(CE105+CE107=0,"",CE107)</f>
        <v>0</v>
      </c>
      <c r="AO109" s="384"/>
      <c r="AP109" s="385"/>
      <c r="AQ109" s="386"/>
      <c r="AR109" s="387"/>
      <c r="AS109" s="388"/>
      <c r="AT109" s="383">
        <f t="shared" si="4"/>
        <v>8</v>
      </c>
      <c r="AU109" s="384"/>
      <c r="AV109" s="385"/>
      <c r="AW109" s="389"/>
      <c r="AX109" s="390"/>
      <c r="AY109" s="390"/>
      <c r="AZ109" s="390"/>
      <c r="BA109" s="390"/>
      <c r="BB109" s="390"/>
      <c r="BC109" s="390"/>
      <c r="BD109" s="390"/>
      <c r="BE109" s="390"/>
      <c r="BF109" s="390"/>
      <c r="BG109" s="390"/>
      <c r="BH109" s="390"/>
      <c r="BI109" s="390"/>
      <c r="BJ109" s="390"/>
      <c r="BK109" s="390"/>
      <c r="BL109" s="390"/>
      <c r="BM109" s="390"/>
      <c r="BN109" s="390"/>
      <c r="BO109" s="390"/>
      <c r="BP109" s="390"/>
      <c r="BQ109" s="390"/>
      <c r="BR109" s="390"/>
      <c r="BS109" s="390"/>
      <c r="BT109" s="390"/>
      <c r="BU109" s="390"/>
      <c r="BV109" s="390"/>
      <c r="BW109" s="390"/>
      <c r="BX109" s="390"/>
      <c r="BY109" s="391"/>
      <c r="BZ109" s="361"/>
      <c r="CA109" s="361"/>
      <c r="CB109" s="361"/>
      <c r="CC109" s="134"/>
      <c r="CD109" s="134"/>
      <c r="CE109" s="134"/>
      <c r="CF109" s="134"/>
      <c r="CG109" s="134"/>
      <c r="CH109" s="134"/>
      <c r="CI109" s="134"/>
      <c r="CJ109" s="134"/>
      <c r="CK109" s="134"/>
      <c r="CL109" s="134"/>
      <c r="CM109" s="134"/>
      <c r="CN109" s="134"/>
      <c r="CO109" s="134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</row>
    <row r="110" spans="1:149" ht="13.5" customHeight="1">
      <c r="B110" s="363"/>
      <c r="C110" s="363"/>
      <c r="D110" s="363"/>
      <c r="E110" s="363"/>
      <c r="F110" s="363"/>
      <c r="G110" s="376">
        <f t="shared" si="2"/>
        <v>5</v>
      </c>
      <c r="H110" s="377"/>
      <c r="I110" s="377"/>
      <c r="J110" s="378"/>
      <c r="K110" s="379" t="str">
        <f>IF(D35&lt;&gt;"",D35&amp;"   ("&amp;V35&amp;")","")</f>
        <v>Adolfo Carabot   (CTT Lleida)</v>
      </c>
      <c r="L110" s="380"/>
      <c r="M110" s="380"/>
      <c r="N110" s="380"/>
      <c r="O110" s="380"/>
      <c r="P110" s="380"/>
      <c r="Q110" s="380"/>
      <c r="R110" s="380"/>
      <c r="S110" s="380"/>
      <c r="T110" s="380"/>
      <c r="U110" s="380"/>
      <c r="V110" s="380"/>
      <c r="W110" s="380"/>
      <c r="X110" s="380"/>
      <c r="Y110" s="380"/>
      <c r="Z110" s="380"/>
      <c r="AA110" s="380"/>
      <c r="AB110" s="380"/>
      <c r="AC110" s="380"/>
      <c r="AD110" s="380"/>
      <c r="AE110" s="380"/>
      <c r="AF110" s="381"/>
      <c r="AG110" s="382"/>
      <c r="AH110" s="383">
        <f t="shared" si="3"/>
        <v>4</v>
      </c>
      <c r="AI110" s="384"/>
      <c r="AJ110" s="385"/>
      <c r="AK110" s="383">
        <f>IF(CF105+CF107=0,"",CF105)</f>
        <v>0</v>
      </c>
      <c r="AL110" s="384"/>
      <c r="AM110" s="385"/>
      <c r="AN110" s="383">
        <f>IF(CF105+CF107=0,"",CF107)</f>
        <v>4</v>
      </c>
      <c r="AO110" s="384"/>
      <c r="AP110" s="385"/>
      <c r="AQ110" s="386"/>
      <c r="AR110" s="387"/>
      <c r="AS110" s="388"/>
      <c r="AT110" s="383">
        <f t="shared" si="4"/>
        <v>4</v>
      </c>
      <c r="AU110" s="384"/>
      <c r="AV110" s="385"/>
      <c r="AW110" s="389"/>
      <c r="AX110" s="390"/>
      <c r="AY110" s="390"/>
      <c r="AZ110" s="390"/>
      <c r="BA110" s="390"/>
      <c r="BB110" s="390"/>
      <c r="BC110" s="390"/>
      <c r="BD110" s="390"/>
      <c r="BE110" s="390"/>
      <c r="BF110" s="390"/>
      <c r="BG110" s="390"/>
      <c r="BH110" s="390"/>
      <c r="BI110" s="390"/>
      <c r="BJ110" s="390"/>
      <c r="BK110" s="390"/>
      <c r="BL110" s="390"/>
      <c r="BM110" s="390"/>
      <c r="BN110" s="390"/>
      <c r="BO110" s="390"/>
      <c r="BP110" s="390"/>
      <c r="BQ110" s="390"/>
      <c r="BR110" s="390"/>
      <c r="BS110" s="390"/>
      <c r="BT110" s="390"/>
      <c r="BU110" s="390"/>
      <c r="BV110" s="390"/>
      <c r="BW110" s="390"/>
      <c r="BX110" s="390"/>
      <c r="BY110" s="391"/>
      <c r="BZ110" s="361"/>
      <c r="CA110" s="361"/>
      <c r="CB110" s="361"/>
      <c r="CC110" s="134"/>
      <c r="CD110" s="134"/>
      <c r="CE110" s="134"/>
      <c r="CF110" s="134"/>
      <c r="CG110" s="134"/>
      <c r="CH110" s="134"/>
      <c r="CI110" s="134"/>
      <c r="CJ110" s="134"/>
      <c r="CK110" s="134"/>
      <c r="CL110" s="134"/>
      <c r="CM110" s="134"/>
      <c r="CN110" s="134"/>
      <c r="CO110" s="134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</row>
    <row r="111" spans="1:149" ht="13.5" customHeight="1">
      <c r="B111" s="363"/>
      <c r="C111" s="363"/>
      <c r="D111" s="363"/>
      <c r="E111" s="363"/>
      <c r="F111" s="363"/>
      <c r="G111" s="376">
        <f t="shared" si="2"/>
        <v>2</v>
      </c>
      <c r="H111" s="377"/>
      <c r="I111" s="377"/>
      <c r="J111" s="378"/>
      <c r="K111" s="379" t="str">
        <f>IF(AP29&lt;&gt;"",AP29&amp;"   ("&amp;BH29&amp;")","")</f>
        <v>Cristian Fernandez   (CTT Mollerussa)</v>
      </c>
      <c r="L111" s="380"/>
      <c r="M111" s="380"/>
      <c r="N111" s="380"/>
      <c r="O111" s="380"/>
      <c r="P111" s="380"/>
      <c r="Q111" s="380"/>
      <c r="R111" s="380"/>
      <c r="S111" s="380"/>
      <c r="T111" s="380"/>
      <c r="U111" s="380"/>
      <c r="V111" s="380"/>
      <c r="W111" s="380"/>
      <c r="X111" s="380"/>
      <c r="Y111" s="380"/>
      <c r="Z111" s="380"/>
      <c r="AA111" s="380"/>
      <c r="AB111" s="380"/>
      <c r="AC111" s="380"/>
      <c r="AD111" s="380"/>
      <c r="AE111" s="380"/>
      <c r="AF111" s="381"/>
      <c r="AG111" s="382"/>
      <c r="AH111" s="383">
        <f t="shared" si="3"/>
        <v>4</v>
      </c>
      <c r="AI111" s="384"/>
      <c r="AJ111" s="385"/>
      <c r="AK111" s="383">
        <f>IF(CG105+CG107=0,"",CG105)</f>
        <v>3</v>
      </c>
      <c r="AL111" s="384"/>
      <c r="AM111" s="385"/>
      <c r="AN111" s="383">
        <f>IF(CG105+CG107=0,"",CG107)</f>
        <v>1</v>
      </c>
      <c r="AO111" s="384"/>
      <c r="AP111" s="385"/>
      <c r="AQ111" s="386"/>
      <c r="AR111" s="387"/>
      <c r="AS111" s="388"/>
      <c r="AT111" s="383">
        <f t="shared" si="4"/>
        <v>7</v>
      </c>
      <c r="AU111" s="384"/>
      <c r="AV111" s="385"/>
      <c r="AW111" s="389"/>
      <c r="AX111" s="390"/>
      <c r="AY111" s="390"/>
      <c r="AZ111" s="390"/>
      <c r="BA111" s="390"/>
      <c r="BB111" s="390"/>
      <c r="BC111" s="390"/>
      <c r="BD111" s="390"/>
      <c r="BE111" s="390"/>
      <c r="BF111" s="390"/>
      <c r="BG111" s="390"/>
      <c r="BH111" s="390"/>
      <c r="BI111" s="390"/>
      <c r="BJ111" s="390"/>
      <c r="BK111" s="390"/>
      <c r="BL111" s="390"/>
      <c r="BM111" s="390"/>
      <c r="BN111" s="390"/>
      <c r="BO111" s="390"/>
      <c r="BP111" s="390"/>
      <c r="BQ111" s="390"/>
      <c r="BR111" s="390"/>
      <c r="BS111" s="390"/>
      <c r="BT111" s="390"/>
      <c r="BU111" s="390"/>
      <c r="BV111" s="390"/>
      <c r="BW111" s="390"/>
      <c r="BX111" s="390"/>
      <c r="BY111" s="391"/>
      <c r="BZ111" s="361"/>
      <c r="CA111" s="361"/>
      <c r="CB111" s="361"/>
      <c r="CC111" s="134"/>
      <c r="CD111" s="134"/>
      <c r="CE111" s="134"/>
      <c r="CF111" s="134"/>
      <c r="CG111" s="134"/>
      <c r="CH111" s="134"/>
      <c r="CI111" s="134"/>
      <c r="CJ111" s="134"/>
      <c r="CK111" s="134"/>
      <c r="CL111" s="134"/>
      <c r="CM111" s="134"/>
      <c r="CN111" s="134"/>
      <c r="CO111" s="134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</row>
    <row r="112" spans="1:149" ht="13.5" customHeight="1">
      <c r="B112" s="363"/>
      <c r="C112" s="363"/>
      <c r="D112" s="363"/>
      <c r="E112" s="363"/>
      <c r="F112" s="363"/>
      <c r="G112" s="376">
        <f t="shared" si="2"/>
        <v>4</v>
      </c>
      <c r="H112" s="377"/>
      <c r="I112" s="377"/>
      <c r="J112" s="378"/>
      <c r="K112" s="379" t="str">
        <f>IF(AP32&lt;&gt;"",AP32&amp;"   ("&amp;BH32&amp;")","")</f>
        <v>Daniel Jimenez   (CTT Mollerussa)</v>
      </c>
      <c r="L112" s="380"/>
      <c r="M112" s="380"/>
      <c r="N112" s="380"/>
      <c r="O112" s="380"/>
      <c r="P112" s="380"/>
      <c r="Q112" s="380"/>
      <c r="R112" s="380"/>
      <c r="S112" s="380"/>
      <c r="T112" s="380"/>
      <c r="U112" s="380"/>
      <c r="V112" s="380"/>
      <c r="W112" s="380"/>
      <c r="X112" s="380"/>
      <c r="Y112" s="380"/>
      <c r="Z112" s="380"/>
      <c r="AA112" s="380"/>
      <c r="AB112" s="380"/>
      <c r="AC112" s="380"/>
      <c r="AD112" s="380"/>
      <c r="AE112" s="380"/>
      <c r="AF112" s="381"/>
      <c r="AG112" s="382"/>
      <c r="AH112" s="383">
        <f t="shared" si="3"/>
        <v>4</v>
      </c>
      <c r="AI112" s="384"/>
      <c r="AJ112" s="385"/>
      <c r="AK112" s="383">
        <f>IF(CH105+CH107=0,"",CH105)</f>
        <v>1</v>
      </c>
      <c r="AL112" s="384"/>
      <c r="AM112" s="385"/>
      <c r="AN112" s="383">
        <f>IF(CH105+CH107=0,"",CH107)</f>
        <v>3</v>
      </c>
      <c r="AO112" s="384"/>
      <c r="AP112" s="385"/>
      <c r="AQ112" s="386"/>
      <c r="AR112" s="387"/>
      <c r="AS112" s="388"/>
      <c r="AT112" s="383">
        <f t="shared" si="4"/>
        <v>5</v>
      </c>
      <c r="AU112" s="384"/>
      <c r="AV112" s="385"/>
      <c r="AW112" s="389"/>
      <c r="AX112" s="390"/>
      <c r="AY112" s="390"/>
      <c r="AZ112" s="390"/>
      <c r="BA112" s="390"/>
      <c r="BB112" s="390"/>
      <c r="BC112" s="390"/>
      <c r="BD112" s="390"/>
      <c r="BE112" s="390"/>
      <c r="BF112" s="390"/>
      <c r="BG112" s="390"/>
      <c r="BH112" s="390"/>
      <c r="BI112" s="390"/>
      <c r="BJ112" s="390"/>
      <c r="BK112" s="390"/>
      <c r="BL112" s="390"/>
      <c r="BM112" s="390"/>
      <c r="BN112" s="390"/>
      <c r="BO112" s="390"/>
      <c r="BP112" s="390"/>
      <c r="BQ112" s="390"/>
      <c r="BR112" s="390"/>
      <c r="BS112" s="390"/>
      <c r="BT112" s="390"/>
      <c r="BU112" s="390"/>
      <c r="BV112" s="390"/>
      <c r="BW112" s="390"/>
      <c r="BX112" s="390"/>
      <c r="BY112" s="391"/>
      <c r="BZ112" s="361"/>
      <c r="CA112" s="361"/>
      <c r="CB112" s="361"/>
      <c r="CC112" s="134"/>
      <c r="CD112" s="134"/>
      <c r="CE112" s="134"/>
      <c r="CF112" s="134"/>
      <c r="CG112" s="134"/>
      <c r="CH112" s="134"/>
      <c r="CI112" s="134"/>
      <c r="CJ112" s="134"/>
      <c r="CK112" s="134"/>
      <c r="CL112" s="134"/>
      <c r="CM112" s="134"/>
      <c r="CN112" s="134"/>
      <c r="CO112" s="134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</row>
    <row r="113" spans="1:149" ht="13.5" customHeight="1">
      <c r="B113" s="363"/>
      <c r="C113" s="363"/>
      <c r="D113" s="363"/>
      <c r="E113" s="363"/>
      <c r="F113" s="363"/>
      <c r="G113" s="376" t="str">
        <f t="shared" si="2"/>
        <v/>
      </c>
      <c r="H113" s="377"/>
      <c r="I113" s="377"/>
      <c r="J113" s="378"/>
      <c r="K113" s="379" t="str">
        <f>IF(AP35&lt;&gt;"",AP35&amp;"   ("&amp;BH35&amp;")","")</f>
        <v/>
      </c>
      <c r="L113" s="380"/>
      <c r="M113" s="380"/>
      <c r="N113" s="380"/>
      <c r="O113" s="380"/>
      <c r="P113" s="380"/>
      <c r="Q113" s="380"/>
      <c r="R113" s="380"/>
      <c r="S113" s="380"/>
      <c r="T113" s="380"/>
      <c r="U113" s="380"/>
      <c r="V113" s="380"/>
      <c r="W113" s="380"/>
      <c r="X113" s="380"/>
      <c r="Y113" s="380"/>
      <c r="Z113" s="380"/>
      <c r="AA113" s="380"/>
      <c r="AB113" s="380"/>
      <c r="AC113" s="380"/>
      <c r="AD113" s="380"/>
      <c r="AE113" s="380"/>
      <c r="AF113" s="381"/>
      <c r="AG113" s="382"/>
      <c r="AH113" s="383" t="str">
        <f t="shared" si="3"/>
        <v/>
      </c>
      <c r="AI113" s="384"/>
      <c r="AJ113" s="385"/>
      <c r="AK113" s="383" t="str">
        <f>IF(CI105+CI107=0,"",CI105)</f>
        <v/>
      </c>
      <c r="AL113" s="384"/>
      <c r="AM113" s="385"/>
      <c r="AN113" s="383" t="str">
        <f>IF(CI105+CI107=0,"",CI107)</f>
        <v/>
      </c>
      <c r="AO113" s="384"/>
      <c r="AP113" s="385"/>
      <c r="AQ113" s="386"/>
      <c r="AR113" s="387"/>
      <c r="AS113" s="388"/>
      <c r="AT113" s="383" t="str">
        <f t="shared" si="4"/>
        <v/>
      </c>
      <c r="AU113" s="384"/>
      <c r="AV113" s="385"/>
      <c r="AW113" s="392"/>
      <c r="AX113" s="393"/>
      <c r="AY113" s="393"/>
      <c r="AZ113" s="393"/>
      <c r="BA113" s="393"/>
      <c r="BB113" s="393"/>
      <c r="BC113" s="393"/>
      <c r="BD113" s="393"/>
      <c r="BE113" s="393"/>
      <c r="BF113" s="393"/>
      <c r="BG113" s="393"/>
      <c r="BH113" s="393"/>
      <c r="BI113" s="393"/>
      <c r="BJ113" s="393"/>
      <c r="BK113" s="393"/>
      <c r="BL113" s="393"/>
      <c r="BM113" s="393"/>
      <c r="BN113" s="393"/>
      <c r="BO113" s="393"/>
      <c r="BP113" s="393"/>
      <c r="BQ113" s="393"/>
      <c r="BR113" s="393"/>
      <c r="BS113" s="393"/>
      <c r="BT113" s="393"/>
      <c r="BU113" s="393"/>
      <c r="BV113" s="393"/>
      <c r="BW113" s="393"/>
      <c r="BX113" s="393"/>
      <c r="BY113" s="394"/>
      <c r="BZ113" s="361"/>
      <c r="CA113" s="361"/>
      <c r="CB113" s="361"/>
      <c r="CC113" s="134"/>
      <c r="CD113" s="134"/>
      <c r="CE113" s="134"/>
      <c r="CF113" s="134"/>
      <c r="CG113" s="134"/>
      <c r="CH113" s="134"/>
      <c r="CI113" s="134"/>
      <c r="CJ113" s="134"/>
      <c r="CK113" s="134"/>
      <c r="CL113" s="134"/>
      <c r="CM113" s="134"/>
      <c r="CN113" s="134"/>
      <c r="CO113" s="134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</row>
    <row r="114" spans="1:149" ht="13.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4"/>
      <c r="BI114" s="134"/>
      <c r="BJ114" s="134"/>
      <c r="BK114" s="134"/>
      <c r="BL114" s="134"/>
      <c r="BM114" s="134"/>
      <c r="BN114" s="134"/>
      <c r="BO114" s="134"/>
      <c r="BP114" s="134"/>
      <c r="BQ114" s="134"/>
      <c r="BR114" s="134"/>
      <c r="BS114" s="134"/>
      <c r="BT114" s="134"/>
      <c r="BU114" s="134"/>
      <c r="BV114" s="134"/>
      <c r="BW114" s="134"/>
      <c r="BX114" s="134"/>
      <c r="BY114" s="134"/>
      <c r="BZ114" s="134"/>
      <c r="CA114" s="134"/>
      <c r="CB114" s="134"/>
      <c r="CC114" s="134"/>
      <c r="CD114" s="134"/>
      <c r="CE114" s="134"/>
      <c r="CF114" s="134"/>
      <c r="CG114" s="134"/>
      <c r="CH114" s="134"/>
      <c r="CI114" s="134"/>
      <c r="CJ114" s="134"/>
      <c r="CK114" s="134"/>
      <c r="CL114" s="134"/>
      <c r="CM114" s="134"/>
      <c r="CN114" s="134"/>
      <c r="CO114" s="134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</row>
    <row r="115" spans="1:149" ht="13.5" customHeight="1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  <c r="BS115" s="134"/>
      <c r="BT115" s="134"/>
      <c r="BU115" s="134"/>
      <c r="BV115" s="134"/>
      <c r="BW115" s="134"/>
      <c r="BX115" s="134"/>
      <c r="BY115" s="134"/>
      <c r="BZ115" s="134"/>
      <c r="CA115" s="134"/>
      <c r="CB115" s="134"/>
      <c r="CC115" s="134"/>
      <c r="CD115" s="134"/>
      <c r="CE115" s="134"/>
      <c r="CF115" s="134"/>
      <c r="CG115" s="134"/>
      <c r="CH115" s="134"/>
      <c r="CI115" s="134"/>
      <c r="CJ115" s="134"/>
      <c r="CK115" s="134"/>
      <c r="CL115" s="134"/>
      <c r="CM115" s="134"/>
      <c r="CN115" s="134"/>
      <c r="CO115" s="134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</row>
    <row r="116" spans="1:149" ht="13.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4"/>
      <c r="BU116" s="134"/>
      <c r="BV116" s="134"/>
      <c r="BW116" s="134"/>
      <c r="BX116" s="134"/>
      <c r="BY116" s="134"/>
      <c r="BZ116" s="134"/>
      <c r="CA116" s="134"/>
      <c r="CB116" s="134"/>
      <c r="CC116" s="134"/>
      <c r="CD116" s="134"/>
      <c r="CE116" s="134"/>
      <c r="CF116" s="134"/>
      <c r="CG116" s="134"/>
      <c r="CH116" s="134"/>
      <c r="CI116" s="134"/>
      <c r="CJ116" s="134"/>
      <c r="CK116" s="134"/>
      <c r="CL116" s="134"/>
      <c r="CM116" s="134"/>
      <c r="CN116" s="134"/>
      <c r="CO116" s="134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</row>
    <row r="117" spans="1:149" ht="13.5" customHeight="1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/>
      <c r="CF117" s="134"/>
      <c r="CG117" s="134"/>
      <c r="CH117" s="134"/>
      <c r="CI117" s="134"/>
      <c r="CJ117" s="134"/>
      <c r="CK117" s="134"/>
      <c r="CL117" s="134"/>
      <c r="CM117" s="134"/>
      <c r="CN117" s="134"/>
      <c r="CO117" s="134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</row>
    <row r="118" spans="1:149" ht="13.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  <c r="BS118" s="134"/>
      <c r="BT118" s="134"/>
      <c r="BU118" s="134"/>
      <c r="BV118" s="134"/>
      <c r="BW118" s="134"/>
      <c r="BX118" s="134"/>
      <c r="BY118" s="134"/>
      <c r="BZ118" s="134"/>
      <c r="CA118" s="134"/>
      <c r="CB118" s="134"/>
      <c r="CC118" s="134"/>
      <c r="CD118" s="134"/>
      <c r="CE118" s="134"/>
      <c r="CF118" s="134"/>
      <c r="CG118" s="134"/>
      <c r="CH118" s="134"/>
      <c r="CI118" s="134"/>
      <c r="CJ118" s="134"/>
      <c r="CK118" s="134"/>
      <c r="CL118" s="134"/>
      <c r="CM118" s="134"/>
      <c r="CN118" s="134"/>
      <c r="CO118" s="134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</row>
    <row r="119" spans="1:149" ht="13.5" customHeight="1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34"/>
      <c r="CF119" s="134"/>
      <c r="CG119" s="134"/>
      <c r="CH119" s="134"/>
      <c r="CI119" s="134"/>
      <c r="CJ119" s="134"/>
      <c r="CK119" s="134"/>
      <c r="CL119" s="134"/>
      <c r="CM119" s="134"/>
      <c r="CN119" s="134"/>
      <c r="CO119" s="134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</row>
    <row r="120" spans="1:149" ht="13.5" customHeight="1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4"/>
      <c r="CB120" s="134"/>
      <c r="CC120" s="134"/>
      <c r="CD120" s="134"/>
      <c r="CE120" s="134"/>
      <c r="CF120" s="134"/>
      <c r="CG120" s="134"/>
      <c r="CH120" s="134"/>
      <c r="CI120" s="134"/>
      <c r="CJ120" s="134"/>
      <c r="CK120" s="134"/>
      <c r="CL120" s="134"/>
      <c r="CM120" s="134"/>
      <c r="CN120" s="134"/>
      <c r="CO120" s="134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</row>
    <row r="121" spans="1:149" ht="13.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4"/>
      <c r="CB121" s="134"/>
      <c r="CC121" s="134"/>
      <c r="CD121" s="134"/>
      <c r="CE121" s="134"/>
      <c r="CF121" s="134"/>
      <c r="CG121" s="134"/>
      <c r="CH121" s="134"/>
      <c r="CI121" s="134"/>
      <c r="CJ121" s="134"/>
      <c r="CK121" s="134"/>
      <c r="CL121" s="134"/>
      <c r="CM121" s="134"/>
      <c r="CN121" s="134"/>
      <c r="CO121" s="134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</row>
    <row r="122" spans="1:149" ht="13.5" customHeight="1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4"/>
      <c r="BR122" s="134"/>
      <c r="BS122" s="134"/>
      <c r="BT122" s="134"/>
      <c r="BU122" s="134"/>
      <c r="BV122" s="134"/>
      <c r="BW122" s="134"/>
      <c r="BX122" s="134"/>
      <c r="BY122" s="134"/>
      <c r="BZ122" s="134"/>
      <c r="CA122" s="134"/>
      <c r="CB122" s="134"/>
      <c r="CC122" s="134"/>
      <c r="CD122" s="134"/>
      <c r="CE122" s="134"/>
      <c r="CF122" s="134"/>
      <c r="CG122" s="134"/>
      <c r="CH122" s="134"/>
      <c r="CI122" s="134"/>
      <c r="CJ122" s="134"/>
      <c r="CK122" s="134"/>
      <c r="CL122" s="134"/>
      <c r="CM122" s="134"/>
      <c r="CN122" s="134"/>
      <c r="CO122" s="134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</row>
    <row r="123" spans="1:149" ht="13.5" customHeight="1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  <c r="BE123" s="134"/>
      <c r="BF123" s="134"/>
      <c r="BG123" s="134"/>
      <c r="BH123" s="134"/>
      <c r="BI123" s="134"/>
      <c r="BJ123" s="134"/>
      <c r="BK123" s="134"/>
      <c r="BL123" s="134"/>
      <c r="BM123" s="134"/>
      <c r="BN123" s="134"/>
      <c r="BO123" s="134"/>
      <c r="BP123" s="134"/>
      <c r="BQ123" s="134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4"/>
      <c r="CB123" s="134"/>
      <c r="CC123" s="134"/>
      <c r="CD123" s="134"/>
      <c r="CE123" s="134"/>
      <c r="CF123" s="134"/>
      <c r="CG123" s="134"/>
      <c r="CH123" s="134"/>
      <c r="CI123" s="134"/>
      <c r="CJ123" s="134"/>
      <c r="CK123" s="134"/>
      <c r="CL123" s="134"/>
      <c r="CM123" s="134"/>
      <c r="CN123" s="134"/>
      <c r="CO123" s="134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</row>
    <row r="124" spans="1:149" ht="13.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  <c r="BG124" s="134"/>
      <c r="BH124" s="134"/>
      <c r="BI124" s="134"/>
      <c r="BJ124" s="134"/>
      <c r="BK124" s="134"/>
      <c r="BL124" s="134"/>
      <c r="BM124" s="134"/>
      <c r="BN124" s="134"/>
      <c r="BO124" s="134"/>
      <c r="BP124" s="134"/>
      <c r="BQ124" s="134"/>
      <c r="BR124" s="134"/>
      <c r="BS124" s="134"/>
      <c r="BT124" s="134"/>
      <c r="BU124" s="134"/>
      <c r="BV124" s="134"/>
      <c r="BW124" s="134"/>
      <c r="BX124" s="134"/>
      <c r="BY124" s="134"/>
      <c r="BZ124" s="134"/>
      <c r="CA124" s="134"/>
      <c r="CB124" s="134"/>
      <c r="CC124" s="134"/>
      <c r="CD124" s="134"/>
      <c r="CE124" s="134"/>
      <c r="CF124" s="134"/>
      <c r="CG124" s="134"/>
      <c r="CH124" s="134"/>
      <c r="CI124" s="134"/>
      <c r="CJ124" s="134"/>
      <c r="CK124" s="134"/>
      <c r="CL124" s="134"/>
      <c r="CM124" s="134"/>
      <c r="CN124" s="134"/>
      <c r="CO124" s="134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</row>
    <row r="125" spans="1:149" ht="12.75" customHeight="1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N125" s="134"/>
      <c r="BO125" s="134"/>
      <c r="BP125" s="134"/>
      <c r="BQ125" s="134"/>
      <c r="BR125" s="134"/>
      <c r="BS125" s="134"/>
      <c r="BT125" s="134"/>
      <c r="BU125" s="134"/>
      <c r="BV125" s="134"/>
      <c r="BW125" s="134"/>
      <c r="BX125" s="134"/>
      <c r="BY125" s="134"/>
      <c r="BZ125" s="134"/>
      <c r="CA125" s="134"/>
      <c r="CB125" s="134"/>
      <c r="CC125" s="134"/>
      <c r="CD125" s="134"/>
      <c r="CE125" s="134"/>
      <c r="CF125" s="134"/>
      <c r="CG125" s="134"/>
      <c r="CH125" s="134"/>
      <c r="CI125" s="134"/>
      <c r="CJ125" s="134"/>
      <c r="CK125" s="134"/>
      <c r="CL125" s="134"/>
      <c r="CM125" s="134"/>
      <c r="CN125" s="134"/>
      <c r="CO125" s="134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</row>
    <row r="126" spans="1:149" ht="12.7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  <c r="BE126" s="134"/>
      <c r="BF126" s="134"/>
      <c r="BG126" s="134"/>
      <c r="BH126" s="134"/>
      <c r="BI126" s="134"/>
      <c r="BJ126" s="134"/>
      <c r="BK126" s="134"/>
      <c r="BL126" s="134"/>
      <c r="BM126" s="134"/>
      <c r="BN126" s="134"/>
      <c r="BO126" s="134"/>
      <c r="BP126" s="134"/>
      <c r="BQ126" s="134"/>
      <c r="BR126" s="134"/>
      <c r="BS126" s="134"/>
      <c r="BT126" s="134"/>
      <c r="BU126" s="134"/>
      <c r="BV126" s="134"/>
      <c r="BW126" s="134"/>
      <c r="BX126" s="134"/>
      <c r="BY126" s="134"/>
      <c r="BZ126" s="134"/>
      <c r="CA126" s="134"/>
      <c r="CB126" s="134"/>
      <c r="CC126" s="134"/>
      <c r="CD126" s="134"/>
      <c r="CE126" s="134"/>
      <c r="CF126" s="134"/>
      <c r="CG126" s="134"/>
      <c r="CH126" s="134"/>
      <c r="CI126" s="134"/>
      <c r="CJ126" s="134"/>
      <c r="CK126" s="134"/>
      <c r="CL126" s="134"/>
      <c r="CM126" s="134"/>
      <c r="CN126" s="134"/>
      <c r="CO126" s="134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</row>
    <row r="127" spans="1:149" ht="12.75" customHeight="1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  <c r="BJ127" s="134"/>
      <c r="BK127" s="134"/>
      <c r="BL127" s="134"/>
      <c r="BM127" s="134"/>
      <c r="BN127" s="134"/>
      <c r="BO127" s="134"/>
      <c r="BP127" s="134"/>
      <c r="BQ127" s="134"/>
      <c r="BR127" s="134"/>
      <c r="BS127" s="134"/>
      <c r="BT127" s="134"/>
      <c r="BU127" s="134"/>
      <c r="BV127" s="134"/>
      <c r="BW127" s="134"/>
      <c r="BX127" s="134"/>
      <c r="BY127" s="134"/>
      <c r="BZ127" s="134"/>
      <c r="CA127" s="134"/>
      <c r="CB127" s="134"/>
      <c r="CC127" s="134"/>
      <c r="CD127" s="134"/>
      <c r="CE127" s="134"/>
      <c r="CF127" s="134"/>
      <c r="CG127" s="134"/>
      <c r="CH127" s="134"/>
      <c r="CI127" s="134"/>
      <c r="CJ127" s="134"/>
      <c r="CK127" s="134"/>
      <c r="CL127" s="134"/>
      <c r="CM127" s="134"/>
      <c r="CN127" s="134"/>
      <c r="CO127" s="134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</row>
    <row r="128" spans="1:149" ht="12.75" customHeight="1">
      <c r="B128" s="363"/>
      <c r="C128" s="363"/>
      <c r="D128" s="363"/>
      <c r="E128" s="363"/>
      <c r="F128" s="363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76"/>
      <c r="AU128" s="363"/>
      <c r="AV128" s="363"/>
      <c r="AW128" s="395"/>
      <c r="AX128" s="395"/>
      <c r="AY128" s="395"/>
      <c r="AZ128" s="395"/>
      <c r="BA128" s="395"/>
      <c r="BB128" s="395"/>
      <c r="BC128" s="395"/>
      <c r="BD128" s="395"/>
      <c r="BE128" s="395"/>
      <c r="BF128" s="395"/>
      <c r="BG128" s="395"/>
      <c r="BH128" s="395"/>
      <c r="BI128" s="395"/>
      <c r="BJ128" s="395"/>
      <c r="BK128" s="395"/>
      <c r="BL128" s="395"/>
      <c r="BM128" s="395"/>
      <c r="BN128" s="395"/>
      <c r="BO128" s="395"/>
      <c r="BP128" s="395"/>
      <c r="BQ128" s="395"/>
      <c r="BR128" s="395"/>
      <c r="BS128" s="395"/>
      <c r="BT128" s="395"/>
      <c r="BU128" s="395"/>
      <c r="BV128" s="395"/>
      <c r="BW128" s="395"/>
      <c r="BX128" s="395"/>
      <c r="BY128" s="395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</row>
    <row r="129" spans="3:149" ht="12.75" customHeight="1"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5"/>
      <c r="AO129" s="135"/>
      <c r="AP129" s="135"/>
      <c r="AQ129" s="135"/>
      <c r="AR129" s="135"/>
      <c r="AS129" s="135"/>
      <c r="AT129" s="135"/>
      <c r="AU129" s="135"/>
      <c r="AV129" s="135"/>
      <c r="AW129" s="135"/>
      <c r="AX129" s="135"/>
      <c r="AY129" s="135"/>
      <c r="AZ129" s="135"/>
      <c r="BA129" s="135"/>
      <c r="BB129" s="135"/>
      <c r="BC129" s="177"/>
      <c r="BD129" s="177"/>
      <c r="BE129" s="177"/>
      <c r="BF129" s="177"/>
      <c r="BG129" s="177"/>
      <c r="BH129" s="177"/>
      <c r="BI129" s="177"/>
      <c r="BJ129" s="177"/>
      <c r="BK129" s="177"/>
      <c r="BL129" s="177"/>
      <c r="BM129" s="177"/>
      <c r="BN129" s="177"/>
      <c r="BO129" s="177"/>
      <c r="BP129" s="177"/>
      <c r="BQ129" s="177"/>
      <c r="BR129" s="177"/>
      <c r="BS129" s="177"/>
      <c r="BT129" s="177"/>
      <c r="BU129" s="177"/>
      <c r="BV129" s="177"/>
      <c r="BW129" s="177"/>
      <c r="BX129" s="177"/>
      <c r="BY129" s="177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</row>
    <row r="130" spans="3:149" ht="12.75" customHeight="1"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</row>
    <row r="131" spans="3:149" ht="6.75" customHeight="1"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</row>
    <row r="132" spans="3:149" ht="6.75" customHeight="1"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</row>
    <row r="133" spans="3:149" ht="6.75" customHeight="1"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</row>
    <row r="134" spans="3:149" ht="6.75" customHeight="1"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</row>
    <row r="135" spans="3:149" ht="6.75" customHeight="1"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</row>
    <row r="136" spans="3:149" ht="6.75" customHeight="1"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</row>
    <row r="137" spans="3:149" ht="6.75" customHeight="1"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</row>
    <row r="138" spans="3:149" ht="6.75" customHeight="1"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</row>
    <row r="139" spans="3:149" ht="6.75" customHeight="1"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</row>
    <row r="140" spans="3:149" ht="6.75" customHeight="1"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</row>
    <row r="141" spans="3:149" ht="6.75" customHeight="1"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</row>
    <row r="142" spans="3:149" ht="6.75" customHeight="1"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</row>
    <row r="143" spans="3:149" ht="6.75" customHeight="1"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</row>
    <row r="144" spans="3:149" ht="6.75" customHeight="1"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</row>
    <row r="145" spans="1:149" ht="6.75" customHeight="1"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</row>
    <row r="146" spans="1:149" ht="6.75" customHeight="1"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</row>
    <row r="147" spans="1:149" ht="6.75" customHeight="1"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</row>
    <row r="148" spans="1:149" ht="6.75" customHeight="1">
      <c r="CC148" s="361"/>
      <c r="CD148" s="361"/>
      <c r="CE148" s="363"/>
      <c r="CF148" s="363"/>
      <c r="CG148" s="135"/>
      <c r="CH148" s="135"/>
    </row>
    <row r="149" spans="1:149" ht="6.75" customHeight="1">
      <c r="CC149" s="361"/>
      <c r="CD149" s="361"/>
      <c r="CE149" s="363"/>
      <c r="CF149" s="363"/>
      <c r="CG149" s="135"/>
      <c r="CH149" s="135"/>
    </row>
    <row r="150" spans="1:149" ht="6.75" customHeight="1">
      <c r="CC150" s="361"/>
      <c r="CD150" s="361"/>
      <c r="CE150" s="363"/>
      <c r="CF150" s="363"/>
      <c r="CG150" s="135"/>
      <c r="CH150" s="135"/>
    </row>
    <row r="151" spans="1:149" ht="6.75" customHeight="1">
      <c r="CC151" s="361"/>
      <c r="CD151" s="361"/>
      <c r="CE151" s="363"/>
      <c r="CF151" s="363"/>
      <c r="CG151" s="135"/>
      <c r="CH151" s="135"/>
    </row>
    <row r="152" spans="1:149" s="196" customFormat="1" ht="6.75" customHeight="1">
      <c r="A152" s="135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361"/>
      <c r="CD152" s="361"/>
      <c r="CE152" s="363"/>
      <c r="CF152" s="363"/>
      <c r="CG152" s="135"/>
      <c r="CH152" s="135"/>
      <c r="CI152" s="135"/>
      <c r="CJ152" s="135"/>
    </row>
    <row r="153" spans="1:149" s="196" customFormat="1" ht="6.75" customHeight="1">
      <c r="A153" s="135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135"/>
      <c r="CH153" s="135"/>
      <c r="CI153" s="135"/>
      <c r="CJ153" s="135"/>
    </row>
    <row r="154" spans="1:149" s="196" customFormat="1" ht="6.75" customHeight="1">
      <c r="A154" s="135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135"/>
      <c r="CH154" s="135"/>
      <c r="CI154" s="135"/>
      <c r="CJ154" s="135"/>
    </row>
    <row r="155" spans="1:149" s="196" customFormat="1" ht="6.75" customHeight="1">
      <c r="A155" s="135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135"/>
      <c r="CH155" s="135"/>
      <c r="CI155" s="135"/>
      <c r="CJ155" s="135"/>
    </row>
    <row r="156" spans="1:149" s="196" customFormat="1" ht="6.75" customHeight="1">
      <c r="A156" s="135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135"/>
      <c r="CH156" s="135"/>
      <c r="CI156" s="135"/>
      <c r="CJ156" s="135"/>
    </row>
    <row r="157" spans="1:149" s="196" customFormat="1" ht="6.75" customHeight="1">
      <c r="A157" s="135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135"/>
      <c r="CH157" s="135"/>
      <c r="CI157" s="135"/>
      <c r="CJ157" s="135"/>
    </row>
    <row r="158" spans="1:149" s="196" customFormat="1" ht="6.75" customHeight="1">
      <c r="A158" s="135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135"/>
      <c r="CH158" s="135"/>
      <c r="CI158" s="135"/>
      <c r="CJ158" s="135"/>
    </row>
    <row r="159" spans="1:149" s="196" customFormat="1" ht="6.75" customHeight="1">
      <c r="A159" s="135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363"/>
      <c r="CE159" s="363"/>
      <c r="CF159" s="363"/>
      <c r="CG159" s="363"/>
      <c r="CH159" s="363"/>
    </row>
    <row r="160" spans="1:149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spans="1:86" ht="12.75" customHeight="1"/>
    <row r="210" spans="1:86" ht="12.75" customHeight="1"/>
    <row r="211" spans="1:86" s="196" customFormat="1" ht="12.75" customHeight="1">
      <c r="A211" s="135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363"/>
      <c r="CE211" s="363"/>
      <c r="CF211" s="363"/>
      <c r="CG211" s="363"/>
      <c r="CH211" s="363"/>
    </row>
    <row r="212" spans="1:86" s="196" customFormat="1" ht="12.75" customHeight="1">
      <c r="A212" s="135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363"/>
      <c r="CE212" s="363"/>
      <c r="CF212" s="363"/>
      <c r="CG212" s="363"/>
      <c r="CH212" s="363"/>
    </row>
    <row r="213" spans="1:86" s="196" customFormat="1" ht="12.75" customHeight="1">
      <c r="A213" s="135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363"/>
      <c r="CE213" s="363"/>
      <c r="CF213" s="363"/>
      <c r="CG213" s="363"/>
      <c r="CH213" s="363"/>
    </row>
    <row r="214" spans="1:86" s="196" customFormat="1" ht="12.75" customHeight="1">
      <c r="A214" s="135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363"/>
      <c r="CE214" s="363"/>
      <c r="CF214" s="363"/>
      <c r="CG214" s="363"/>
      <c r="CH214" s="363"/>
    </row>
    <row r="215" spans="1:86" s="196" customFormat="1" ht="12.75" customHeight="1">
      <c r="A215" s="135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363"/>
      <c r="CE215" s="363"/>
      <c r="CF215" s="363"/>
      <c r="CG215" s="363"/>
      <c r="CH215" s="363"/>
    </row>
    <row r="216" spans="1:86" s="196" customFormat="1" ht="12.75" customHeight="1">
      <c r="A216" s="135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363"/>
      <c r="CE216" s="363"/>
      <c r="CF216" s="363"/>
      <c r="CG216" s="363"/>
      <c r="CH216" s="363"/>
    </row>
    <row r="217" spans="1:86" s="196" customFormat="1" ht="12.75" customHeight="1">
      <c r="A217" s="135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363"/>
      <c r="CE217" s="363"/>
      <c r="CF217" s="363"/>
      <c r="CG217" s="363"/>
      <c r="CH217" s="363"/>
    </row>
    <row r="218" spans="1:86" s="196" customFormat="1" ht="12.75" customHeight="1">
      <c r="A218" s="135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363"/>
      <c r="CE218" s="363"/>
      <c r="CF218" s="363"/>
      <c r="CG218" s="363"/>
      <c r="CH218" s="363"/>
    </row>
    <row r="219" spans="1:86" s="196" customFormat="1" ht="12.75" customHeight="1">
      <c r="A219" s="135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363"/>
      <c r="CE219" s="363"/>
      <c r="CF219" s="363"/>
      <c r="CG219" s="363"/>
      <c r="CH219" s="363"/>
    </row>
    <row r="220" spans="1:86" s="196" customFormat="1" ht="12.75" customHeight="1">
      <c r="A220" s="135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363"/>
      <c r="CE220" s="363"/>
      <c r="CF220" s="363"/>
      <c r="CG220" s="363"/>
      <c r="CH220" s="363"/>
    </row>
    <row r="221" spans="1:86" ht="12.75" customHeight="1"/>
    <row r="222" spans="1:86" ht="12.75" customHeight="1"/>
    <row r="223" spans="1:86" ht="12.75" customHeight="1"/>
    <row r="224" spans="1:86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</sheetData>
  <sheetProtection selectLockedCells="1" selectUnlockedCells="1"/>
  <mergeCells count="427">
    <mergeCell ref="AW112:BY112"/>
    <mergeCell ref="G113:J113"/>
    <mergeCell ref="AH113:AJ113"/>
    <mergeCell ref="AK113:AM113"/>
    <mergeCell ref="AN113:AP113"/>
    <mergeCell ref="AQ113:AS113"/>
    <mergeCell ref="AT113:AV113"/>
    <mergeCell ref="AW113:BY113"/>
    <mergeCell ref="G112:J112"/>
    <mergeCell ref="AH112:AJ112"/>
    <mergeCell ref="AK112:AM112"/>
    <mergeCell ref="AN112:AP112"/>
    <mergeCell ref="AQ112:AS112"/>
    <mergeCell ref="AT112:AV112"/>
    <mergeCell ref="AW110:BY110"/>
    <mergeCell ref="G111:J111"/>
    <mergeCell ref="AH111:AJ111"/>
    <mergeCell ref="AK111:AM111"/>
    <mergeCell ref="AN111:AP111"/>
    <mergeCell ref="AQ111:AS111"/>
    <mergeCell ref="AT111:AV111"/>
    <mergeCell ref="AW111:BY111"/>
    <mergeCell ref="G110:J110"/>
    <mergeCell ref="AH110:AJ110"/>
    <mergeCell ref="AK110:AM110"/>
    <mergeCell ref="AN110:AP110"/>
    <mergeCell ref="AQ110:AS110"/>
    <mergeCell ref="AT110:AV110"/>
    <mergeCell ref="AW108:BY108"/>
    <mergeCell ref="G109:J109"/>
    <mergeCell ref="AH109:AJ109"/>
    <mergeCell ref="AK109:AM109"/>
    <mergeCell ref="AN109:AP109"/>
    <mergeCell ref="AQ109:AS109"/>
    <mergeCell ref="AT109:AV109"/>
    <mergeCell ref="AW109:BY109"/>
    <mergeCell ref="G108:J108"/>
    <mergeCell ref="AH108:AJ108"/>
    <mergeCell ref="AK108:AM108"/>
    <mergeCell ref="AN108:AP108"/>
    <mergeCell ref="AQ108:AS108"/>
    <mergeCell ref="AT108:AV108"/>
    <mergeCell ref="CD107:CD108"/>
    <mergeCell ref="CE107:CE108"/>
    <mergeCell ref="CF107:CF108"/>
    <mergeCell ref="CG107:CG108"/>
    <mergeCell ref="CH107:CH108"/>
    <mergeCell ref="CI107:CI108"/>
    <mergeCell ref="CF105:CF106"/>
    <mergeCell ref="CG105:CG106"/>
    <mergeCell ref="CH105:CH106"/>
    <mergeCell ref="CI105:CI106"/>
    <mergeCell ref="AH107:AJ107"/>
    <mergeCell ref="AK107:AM107"/>
    <mergeCell ref="AN107:AP107"/>
    <mergeCell ref="AQ107:AS107"/>
    <mergeCell ref="AT107:AV107"/>
    <mergeCell ref="AW107:BY107"/>
    <mergeCell ref="BZ101:CA104"/>
    <mergeCell ref="A103:A104"/>
    <mergeCell ref="B103:D104"/>
    <mergeCell ref="N103:AE104"/>
    <mergeCell ref="CD105:CD106"/>
    <mergeCell ref="CE105:CE106"/>
    <mergeCell ref="AK101:AO104"/>
    <mergeCell ref="AP101:AT104"/>
    <mergeCell ref="AU101:AY104"/>
    <mergeCell ref="AZ101:BD104"/>
    <mergeCell ref="BE101:BT104"/>
    <mergeCell ref="BU101:BY104"/>
    <mergeCell ref="BZ97:CA100"/>
    <mergeCell ref="A99:A100"/>
    <mergeCell ref="B99:D100"/>
    <mergeCell ref="N99:AE100"/>
    <mergeCell ref="B101:D102"/>
    <mergeCell ref="E101:G104"/>
    <mergeCell ref="H101:J104"/>
    <mergeCell ref="K101:M104"/>
    <mergeCell ref="N101:AE102"/>
    <mergeCell ref="AF101:AJ104"/>
    <mergeCell ref="AK97:AO100"/>
    <mergeCell ref="AP97:AT100"/>
    <mergeCell ref="AU97:AY100"/>
    <mergeCell ref="AZ97:BD100"/>
    <mergeCell ref="BE97:BT100"/>
    <mergeCell ref="BU97:BY100"/>
    <mergeCell ref="BZ93:CA96"/>
    <mergeCell ref="A95:A96"/>
    <mergeCell ref="B95:D96"/>
    <mergeCell ref="N95:AE96"/>
    <mergeCell ref="B97:D98"/>
    <mergeCell ref="E97:G100"/>
    <mergeCell ref="H97:J100"/>
    <mergeCell ref="K97:M100"/>
    <mergeCell ref="N97:AE98"/>
    <mergeCell ref="AF97:AJ100"/>
    <mergeCell ref="AK93:AO96"/>
    <mergeCell ref="AP93:AT96"/>
    <mergeCell ref="AU93:AY96"/>
    <mergeCell ref="AZ93:BD96"/>
    <mergeCell ref="BE93:BT96"/>
    <mergeCell ref="BU93:BY96"/>
    <mergeCell ref="BZ89:CA92"/>
    <mergeCell ref="A91:A92"/>
    <mergeCell ref="B91:D92"/>
    <mergeCell ref="N91:AE92"/>
    <mergeCell ref="B93:D94"/>
    <mergeCell ref="E93:G96"/>
    <mergeCell ref="H93:J96"/>
    <mergeCell ref="K93:M96"/>
    <mergeCell ref="N93:AE94"/>
    <mergeCell ref="AF93:AJ96"/>
    <mergeCell ref="AK89:AO92"/>
    <mergeCell ref="AP89:AT92"/>
    <mergeCell ref="AU89:AY92"/>
    <mergeCell ref="AZ89:BD92"/>
    <mergeCell ref="BE89:BT92"/>
    <mergeCell ref="BU89:BY92"/>
    <mergeCell ref="BZ85:CA88"/>
    <mergeCell ref="A87:A88"/>
    <mergeCell ref="B87:D88"/>
    <mergeCell ref="N87:AE88"/>
    <mergeCell ref="B89:D90"/>
    <mergeCell ref="E89:G92"/>
    <mergeCell ref="H89:J92"/>
    <mergeCell ref="K89:M92"/>
    <mergeCell ref="N89:AE90"/>
    <mergeCell ref="AF89:AJ92"/>
    <mergeCell ref="AK85:AO88"/>
    <mergeCell ref="AP85:AT88"/>
    <mergeCell ref="AU85:AY88"/>
    <mergeCell ref="AZ85:BD88"/>
    <mergeCell ref="BE85:BT88"/>
    <mergeCell ref="BU85:BY88"/>
    <mergeCell ref="B85:D86"/>
    <mergeCell ref="E85:G88"/>
    <mergeCell ref="H85:J88"/>
    <mergeCell ref="K85:M88"/>
    <mergeCell ref="N85:AE86"/>
    <mergeCell ref="AF85:AJ88"/>
    <mergeCell ref="BU81:BY84"/>
    <mergeCell ref="BZ81:CA84"/>
    <mergeCell ref="A83:A84"/>
    <mergeCell ref="B83:D84"/>
    <mergeCell ref="E83:G84"/>
    <mergeCell ref="N83:AE84"/>
    <mergeCell ref="AF81:AJ84"/>
    <mergeCell ref="AK81:AO84"/>
    <mergeCell ref="AP81:AT84"/>
    <mergeCell ref="AU81:AY84"/>
    <mergeCell ref="AZ81:BD84"/>
    <mergeCell ref="BE81:BT84"/>
    <mergeCell ref="BZ77:CA80"/>
    <mergeCell ref="A79:A80"/>
    <mergeCell ref="B79:D80"/>
    <mergeCell ref="E79:G80"/>
    <mergeCell ref="N79:AE80"/>
    <mergeCell ref="B81:D82"/>
    <mergeCell ref="E81:G82"/>
    <mergeCell ref="H81:J84"/>
    <mergeCell ref="K81:M84"/>
    <mergeCell ref="N81:AE82"/>
    <mergeCell ref="AK77:AO80"/>
    <mergeCell ref="AP77:AT80"/>
    <mergeCell ref="AU77:AY80"/>
    <mergeCell ref="AZ77:BD80"/>
    <mergeCell ref="BE77:BT80"/>
    <mergeCell ref="BU77:BY80"/>
    <mergeCell ref="B77:D78"/>
    <mergeCell ref="E77:G78"/>
    <mergeCell ref="H77:J80"/>
    <mergeCell ref="K77:M80"/>
    <mergeCell ref="N77:AE78"/>
    <mergeCell ref="AF77:AJ80"/>
    <mergeCell ref="BU73:BY76"/>
    <mergeCell ref="BZ73:CA76"/>
    <mergeCell ref="A75:A76"/>
    <mergeCell ref="B75:D76"/>
    <mergeCell ref="E75:G76"/>
    <mergeCell ref="N75:AE76"/>
    <mergeCell ref="AF73:AJ76"/>
    <mergeCell ref="AK73:AO76"/>
    <mergeCell ref="AP73:AT76"/>
    <mergeCell ref="AU73:AY76"/>
    <mergeCell ref="AZ73:BD76"/>
    <mergeCell ref="BE73:BT76"/>
    <mergeCell ref="BZ69:CA72"/>
    <mergeCell ref="A71:A72"/>
    <mergeCell ref="B71:D72"/>
    <mergeCell ref="E71:G72"/>
    <mergeCell ref="N71:AE72"/>
    <mergeCell ref="B73:D74"/>
    <mergeCell ref="E73:G74"/>
    <mergeCell ref="H73:J76"/>
    <mergeCell ref="K73:M76"/>
    <mergeCell ref="N73:AE74"/>
    <mergeCell ref="AK69:AO72"/>
    <mergeCell ref="AP69:AT72"/>
    <mergeCell ref="AU69:AY72"/>
    <mergeCell ref="AZ69:BD72"/>
    <mergeCell ref="BE69:BT72"/>
    <mergeCell ref="BU69:BY72"/>
    <mergeCell ref="B69:D70"/>
    <mergeCell ref="E69:G70"/>
    <mergeCell ref="H69:J72"/>
    <mergeCell ref="K69:M72"/>
    <mergeCell ref="N69:AE70"/>
    <mergeCell ref="AF69:AJ72"/>
    <mergeCell ref="BZ65:CA68"/>
    <mergeCell ref="A67:A68"/>
    <mergeCell ref="B67:D68"/>
    <mergeCell ref="E67:G68"/>
    <mergeCell ref="H67:J68"/>
    <mergeCell ref="N67:AE68"/>
    <mergeCell ref="AK65:AO68"/>
    <mergeCell ref="AP65:AT68"/>
    <mergeCell ref="AU65:AY68"/>
    <mergeCell ref="AZ65:BD68"/>
    <mergeCell ref="BE65:BT68"/>
    <mergeCell ref="BU65:BY68"/>
    <mergeCell ref="B65:D66"/>
    <mergeCell ref="E65:G66"/>
    <mergeCell ref="H65:J66"/>
    <mergeCell ref="K65:M68"/>
    <mergeCell ref="N65:AE66"/>
    <mergeCell ref="AF65:AJ68"/>
    <mergeCell ref="BZ61:CA64"/>
    <mergeCell ref="A63:A64"/>
    <mergeCell ref="B63:D64"/>
    <mergeCell ref="E63:G64"/>
    <mergeCell ref="H63:J64"/>
    <mergeCell ref="N63:AE64"/>
    <mergeCell ref="AK61:AO64"/>
    <mergeCell ref="AP61:AT64"/>
    <mergeCell ref="AU61:AY64"/>
    <mergeCell ref="AZ61:BD64"/>
    <mergeCell ref="BE61:BT64"/>
    <mergeCell ref="BU61:BY64"/>
    <mergeCell ref="B61:D62"/>
    <mergeCell ref="E61:G62"/>
    <mergeCell ref="H61:J62"/>
    <mergeCell ref="K61:M64"/>
    <mergeCell ref="N61:AE62"/>
    <mergeCell ref="AF61:AJ64"/>
    <mergeCell ref="BZ57:CA60"/>
    <mergeCell ref="A59:A60"/>
    <mergeCell ref="B59:D60"/>
    <mergeCell ref="E59:G60"/>
    <mergeCell ref="H59:J60"/>
    <mergeCell ref="N59:AE60"/>
    <mergeCell ref="AK57:AO60"/>
    <mergeCell ref="AP57:AT60"/>
    <mergeCell ref="AU57:AY60"/>
    <mergeCell ref="AZ57:BD60"/>
    <mergeCell ref="BE57:BT60"/>
    <mergeCell ref="BU57:BY60"/>
    <mergeCell ref="B57:D58"/>
    <mergeCell ref="E57:G58"/>
    <mergeCell ref="H57:J58"/>
    <mergeCell ref="K57:M60"/>
    <mergeCell ref="N57:AE58"/>
    <mergeCell ref="AF57:AJ60"/>
    <mergeCell ref="BZ53:CA56"/>
    <mergeCell ref="A55:A56"/>
    <mergeCell ref="B55:D56"/>
    <mergeCell ref="E55:G56"/>
    <mergeCell ref="H55:J56"/>
    <mergeCell ref="K55:M56"/>
    <mergeCell ref="N55:AE56"/>
    <mergeCell ref="AK53:AO56"/>
    <mergeCell ref="AP53:AT56"/>
    <mergeCell ref="AU53:AY56"/>
    <mergeCell ref="AZ53:BD56"/>
    <mergeCell ref="BE53:BT56"/>
    <mergeCell ref="BU53:BY56"/>
    <mergeCell ref="B53:D54"/>
    <mergeCell ref="E53:G54"/>
    <mergeCell ref="H53:J54"/>
    <mergeCell ref="K53:M54"/>
    <mergeCell ref="N53:AE54"/>
    <mergeCell ref="AF53:AJ56"/>
    <mergeCell ref="BZ49:CA52"/>
    <mergeCell ref="A51:A52"/>
    <mergeCell ref="B51:D52"/>
    <mergeCell ref="E51:G52"/>
    <mergeCell ref="H51:J52"/>
    <mergeCell ref="K51:M52"/>
    <mergeCell ref="N51:AE52"/>
    <mergeCell ref="AK49:AO52"/>
    <mergeCell ref="AP49:AT52"/>
    <mergeCell ref="AU49:AY52"/>
    <mergeCell ref="AZ49:BD52"/>
    <mergeCell ref="BE49:BT52"/>
    <mergeCell ref="BU49:BY52"/>
    <mergeCell ref="B49:D50"/>
    <mergeCell ref="E49:G50"/>
    <mergeCell ref="H49:J50"/>
    <mergeCell ref="K49:M50"/>
    <mergeCell ref="N49:AE50"/>
    <mergeCell ref="AF49:AJ52"/>
    <mergeCell ref="BU45:BY48"/>
    <mergeCell ref="BZ45:CA48"/>
    <mergeCell ref="A47:A48"/>
    <mergeCell ref="B47:D48"/>
    <mergeCell ref="E47:G48"/>
    <mergeCell ref="H47:J48"/>
    <mergeCell ref="K47:M48"/>
    <mergeCell ref="N47:AE48"/>
    <mergeCell ref="AF45:AJ48"/>
    <mergeCell ref="AK45:AO48"/>
    <mergeCell ref="AP45:AT48"/>
    <mergeCell ref="AU45:AY48"/>
    <mergeCell ref="AZ45:BD48"/>
    <mergeCell ref="BE45:BT48"/>
    <mergeCell ref="BZ42:CB43"/>
    <mergeCell ref="B43:D43"/>
    <mergeCell ref="E43:G43"/>
    <mergeCell ref="H43:J43"/>
    <mergeCell ref="K43:M43"/>
    <mergeCell ref="B45:D46"/>
    <mergeCell ref="E45:G46"/>
    <mergeCell ref="H45:J46"/>
    <mergeCell ref="K45:M46"/>
    <mergeCell ref="N45:AE46"/>
    <mergeCell ref="AK40:AO41"/>
    <mergeCell ref="AP40:AT41"/>
    <mergeCell ref="AU40:AY41"/>
    <mergeCell ref="AZ40:BD41"/>
    <mergeCell ref="BE40:BT43"/>
    <mergeCell ref="BU40:BY43"/>
    <mergeCell ref="AK42:AO43"/>
    <mergeCell ref="AP42:AT43"/>
    <mergeCell ref="AU42:AY43"/>
    <mergeCell ref="AZ42:BD43"/>
    <mergeCell ref="B40:D42"/>
    <mergeCell ref="E40:G42"/>
    <mergeCell ref="H40:J42"/>
    <mergeCell ref="K40:M42"/>
    <mergeCell ref="N40:AE41"/>
    <mergeCell ref="AF40:AJ41"/>
    <mergeCell ref="N42:AE43"/>
    <mergeCell ref="AF42:AJ43"/>
    <mergeCell ref="B35:C37"/>
    <mergeCell ref="D35:U37"/>
    <mergeCell ref="V35:AM37"/>
    <mergeCell ref="AN35:AO37"/>
    <mergeCell ref="AP35:BG37"/>
    <mergeCell ref="BH35:BY37"/>
    <mergeCell ref="B32:C34"/>
    <mergeCell ref="D32:U34"/>
    <mergeCell ref="V32:AM34"/>
    <mergeCell ref="AN32:AO34"/>
    <mergeCell ref="AP32:BG34"/>
    <mergeCell ref="BH32:BY34"/>
    <mergeCell ref="B29:C31"/>
    <mergeCell ref="D29:U31"/>
    <mergeCell ref="V29:AM31"/>
    <mergeCell ref="AN29:AO31"/>
    <mergeCell ref="AP29:BG31"/>
    <mergeCell ref="BH29:BY31"/>
    <mergeCell ref="BT21:BY23"/>
    <mergeCell ref="B22:I23"/>
    <mergeCell ref="I24:AF26"/>
    <mergeCell ref="AP24:BM26"/>
    <mergeCell ref="BS24:BY26"/>
    <mergeCell ref="B25:H26"/>
    <mergeCell ref="AH25:AO26"/>
    <mergeCell ref="BN25:BR26"/>
    <mergeCell ref="J21:AT23"/>
    <mergeCell ref="AU21:AY23"/>
    <mergeCell ref="AZ21:BD23"/>
    <mergeCell ref="BE21:BI23"/>
    <mergeCell ref="BJ21:BN23"/>
    <mergeCell ref="BO21:BS23"/>
    <mergeCell ref="T18:AQ20"/>
    <mergeCell ref="AV18:BL20"/>
    <mergeCell ref="BR18:BY20"/>
    <mergeCell ref="B19:S20"/>
    <mergeCell ref="AR19:AU20"/>
    <mergeCell ref="BN19:BP20"/>
    <mergeCell ref="D10:CB10"/>
    <mergeCell ref="Q12:BF12"/>
    <mergeCell ref="BS12:BY12"/>
    <mergeCell ref="Q13:BF13"/>
    <mergeCell ref="Q14:BF14"/>
    <mergeCell ref="Q15:BF15"/>
    <mergeCell ref="B7:C7"/>
    <mergeCell ref="D7:U7"/>
    <mergeCell ref="V7:AM7"/>
    <mergeCell ref="AN7:AW7"/>
    <mergeCell ref="AY7:CC7"/>
    <mergeCell ref="B8:C8"/>
    <mergeCell ref="D8:U8"/>
    <mergeCell ref="V8:AM8"/>
    <mergeCell ref="AN8:AW8"/>
    <mergeCell ref="AY8:BJ8"/>
    <mergeCell ref="BJ5:BN5"/>
    <mergeCell ref="BO5:BT5"/>
    <mergeCell ref="BU5:BY5"/>
    <mergeCell ref="B6:C6"/>
    <mergeCell ref="D6:U6"/>
    <mergeCell ref="V6:AM6"/>
    <mergeCell ref="AN6:AW6"/>
    <mergeCell ref="AY6:CC6"/>
    <mergeCell ref="B5:C5"/>
    <mergeCell ref="D5:U5"/>
    <mergeCell ref="V5:AM5"/>
    <mergeCell ref="AN5:AW5"/>
    <mergeCell ref="AY5:BC5"/>
    <mergeCell ref="BD5:BI5"/>
    <mergeCell ref="BN3:BW3"/>
    <mergeCell ref="BX3:CC3"/>
    <mergeCell ref="B4:C4"/>
    <mergeCell ref="D4:U4"/>
    <mergeCell ref="V4:AM4"/>
    <mergeCell ref="AN4:AW4"/>
    <mergeCell ref="AY4:CC4"/>
    <mergeCell ref="B2:C2"/>
    <mergeCell ref="D2:U2"/>
    <mergeCell ref="V2:AM2"/>
    <mergeCell ref="AN2:AW2"/>
    <mergeCell ref="AY2:CC2"/>
    <mergeCell ref="B3:C3"/>
    <mergeCell ref="D3:U3"/>
    <mergeCell ref="V3:AM3"/>
    <mergeCell ref="AN3:AW3"/>
    <mergeCell ref="AY3:BM3"/>
  </mergeCells>
  <printOptions horizontalCentered="1" verticalCentered="1"/>
  <pageMargins left="0.19685039370078741" right="0.19685039370078741" top="0.19685039370078741" bottom="0.19685039370078741" header="0.11811023622047245" footer="0"/>
  <pageSetup paperSize="9" orientation="portrait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7"/>
  <dimension ref="A1:AO190"/>
  <sheetViews>
    <sheetView workbookViewId="0">
      <selection activeCell="M16" sqref="M16"/>
    </sheetView>
  </sheetViews>
  <sheetFormatPr baseColWidth="10" defaultColWidth="3.7109375" defaultRowHeight="9" customHeight="1"/>
  <cols>
    <col min="1" max="1" width="7.42578125" style="12" customWidth="1"/>
    <col min="2" max="2" width="6.7109375" style="12" customWidth="1"/>
    <col min="3" max="3" width="4.7109375" style="12" customWidth="1"/>
    <col min="4" max="4" width="1.28515625" style="12" customWidth="1"/>
    <col min="5" max="5" width="6.140625" style="12" customWidth="1"/>
    <col min="6" max="6" width="7.42578125" style="12" customWidth="1"/>
    <col min="7" max="7" width="7.28515625" style="12" bestFit="1" customWidth="1"/>
    <col min="8" max="8" width="2.140625" style="12" customWidth="1"/>
    <col min="9" max="9" width="27" style="12" customWidth="1"/>
    <col min="10" max="15" width="3.7109375" style="12" customWidth="1"/>
    <col min="16" max="16" width="8" style="12" customWidth="1"/>
    <col min="17" max="17" width="8.140625" style="12" customWidth="1"/>
    <col min="18" max="18" width="4.7109375" style="12" customWidth="1"/>
    <col min="19" max="19" width="6.7109375" style="12" customWidth="1"/>
    <col min="20" max="20" width="5.140625" style="12" customWidth="1"/>
    <col min="21" max="21" width="4.5703125" style="12" customWidth="1"/>
    <col min="22" max="22" width="4.42578125" style="12" customWidth="1"/>
    <col min="23" max="23" width="17" style="12" customWidth="1"/>
    <col min="24" max="24" width="3.7109375" style="12" customWidth="1"/>
    <col min="25" max="25" width="4.5703125" style="12" customWidth="1"/>
    <col min="26" max="27" width="3.7109375" style="12" customWidth="1"/>
    <col min="28" max="28" width="4.5703125" style="12" customWidth="1"/>
    <col min="29" max="30" width="3.7109375" style="12" customWidth="1"/>
    <col min="31" max="31" width="4.5703125" style="12" customWidth="1"/>
    <col min="32" max="33" width="3.7109375" style="12" customWidth="1"/>
    <col min="34" max="34" width="4.5703125" style="12" customWidth="1"/>
    <col min="35" max="16384" width="3.7109375" style="12"/>
  </cols>
  <sheetData>
    <row r="1" spans="1:41" ht="11.25" customHeight="1" thickBot="1">
      <c r="A1" s="1" t="str">
        <f>Rànquing!G1</f>
        <v>IV TORNEIG DEL CIRCUIT DE LA  R. T. A LLEIDA DE LA F C T T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 t="s">
        <v>19</v>
      </c>
    </row>
    <row r="2" spans="1:41" ht="3.75" customHeight="1" thickBot="1"/>
    <row r="3" spans="1:41" ht="13.5" customHeight="1" thickBot="1">
      <c r="C3" s="13" t="str">
        <f>Rànquing!G3</f>
        <v>Campionat Provincial Juvenil  16/3/2014</v>
      </c>
      <c r="D3" s="47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41" ht="4.5" customHeight="1"/>
    <row r="5" spans="1:41" ht="13.5" customHeight="1">
      <c r="B5" s="16" t="s">
        <v>26</v>
      </c>
      <c r="C5" s="17"/>
      <c r="D5" s="17"/>
      <c r="E5" s="18"/>
      <c r="F5" s="18"/>
      <c r="G5" s="18"/>
      <c r="H5" s="18"/>
      <c r="I5" s="18"/>
      <c r="J5" s="18"/>
      <c r="K5" s="18"/>
      <c r="L5" s="18"/>
      <c r="M5" s="17"/>
      <c r="N5" s="17"/>
    </row>
    <row r="6" spans="1:41" ht="35.25" customHeight="1" thickBot="1">
      <c r="D6" s="109"/>
      <c r="E6" s="109"/>
      <c r="Q6" s="19"/>
      <c r="R6" s="19"/>
      <c r="S6" s="19"/>
      <c r="T6" s="19"/>
      <c r="U6" s="19"/>
      <c r="V6" s="19"/>
      <c r="W6" s="19"/>
    </row>
    <row r="7" spans="1:41" ht="9" customHeight="1" thickBot="1">
      <c r="B7" s="20" t="s">
        <v>1</v>
      </c>
      <c r="C7" s="21" t="s">
        <v>2</v>
      </c>
      <c r="D7" s="111" t="s">
        <v>3</v>
      </c>
      <c r="E7" s="111"/>
      <c r="F7" s="21" t="s">
        <v>4</v>
      </c>
      <c r="G7" s="21" t="s">
        <v>5</v>
      </c>
      <c r="H7" s="22" t="s">
        <v>6</v>
      </c>
      <c r="I7" s="23" t="s">
        <v>7</v>
      </c>
      <c r="J7" s="22">
        <v>1</v>
      </c>
      <c r="K7" s="22">
        <v>2</v>
      </c>
      <c r="L7" s="22">
        <v>3</v>
      </c>
      <c r="M7" s="22">
        <v>4</v>
      </c>
      <c r="N7" s="22" t="s">
        <v>8</v>
      </c>
      <c r="O7" s="22" t="s">
        <v>9</v>
      </c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9" customHeight="1">
      <c r="B8" s="48">
        <f>Rànquing!$H$6</f>
        <v>41714</v>
      </c>
      <c r="C8" s="24">
        <v>0.72222222222222221</v>
      </c>
      <c r="D8" s="114">
        <v>1</v>
      </c>
      <c r="E8" s="114"/>
      <c r="F8" s="26">
        <v>1</v>
      </c>
      <c r="G8" s="25" t="s">
        <v>10</v>
      </c>
      <c r="H8" s="118" t="s">
        <v>11</v>
      </c>
      <c r="I8" s="126" t="s">
        <v>27</v>
      </c>
      <c r="J8" s="27"/>
      <c r="K8" s="120">
        <v>2</v>
      </c>
      <c r="L8" s="122">
        <v>3</v>
      </c>
      <c r="M8" s="122">
        <v>3</v>
      </c>
      <c r="N8" s="107">
        <f>IF(K8=3,3,IF(K8=2,1,IF(K8=1,1,IF(K8="","",IF(K8=0,1)))))+IF(L8=3,3,IF(L8=2,1,IF(L8=1,1,IF(L8="","",IF(L8=0,1)))))+IF(M8=3,3,IF(M8=2,1,IF(M8=1,1,IF(M8="","",IF(M8=0,1)))))</f>
        <v>7</v>
      </c>
      <c r="O8" s="107" t="str">
        <f>IF(N8=9,"1r",IF(N8=7,"2n",IF(N8=5,"3r",IF(N8=3,"4t",""))))</f>
        <v>2n</v>
      </c>
      <c r="Q8" s="19"/>
      <c r="R8" s="29"/>
      <c r="S8" s="30"/>
      <c r="T8" s="30"/>
      <c r="U8" s="30"/>
      <c r="V8" s="30"/>
      <c r="W8" s="19"/>
    </row>
    <row r="9" spans="1:41" ht="9" customHeight="1" thickBot="1">
      <c r="B9" s="48">
        <f>Rànquing!$H$6</f>
        <v>41714</v>
      </c>
      <c r="C9" s="24">
        <v>0.72222222222222221</v>
      </c>
      <c r="D9" s="112">
        <v>2</v>
      </c>
      <c r="E9" s="112"/>
      <c r="F9" s="26">
        <v>1</v>
      </c>
      <c r="G9" s="25" t="s">
        <v>12</v>
      </c>
      <c r="H9" s="119"/>
      <c r="I9" s="128"/>
      <c r="J9" s="31"/>
      <c r="K9" s="121"/>
      <c r="L9" s="123"/>
      <c r="M9" s="123"/>
      <c r="N9" s="108"/>
      <c r="O9" s="108"/>
      <c r="V9" s="32"/>
      <c r="W9" s="19"/>
    </row>
    <row r="10" spans="1:41" ht="18" customHeight="1" thickBot="1">
      <c r="B10" s="48">
        <f>Rànquing!$H$6</f>
        <v>41714</v>
      </c>
      <c r="C10" s="33">
        <v>0.73611111111111116</v>
      </c>
      <c r="D10" s="110">
        <v>3</v>
      </c>
      <c r="E10" s="110"/>
      <c r="F10" s="34">
        <v>1</v>
      </c>
      <c r="G10" s="35" t="s">
        <v>13</v>
      </c>
      <c r="H10" s="36" t="s">
        <v>14</v>
      </c>
      <c r="I10" s="78" t="s">
        <v>70</v>
      </c>
      <c r="J10" s="28">
        <v>3</v>
      </c>
      <c r="K10" s="79"/>
      <c r="L10" s="37">
        <v>3</v>
      </c>
      <c r="M10" s="37">
        <v>3</v>
      </c>
      <c r="N10" s="38">
        <f>IF(J10=3,3,IF(J10=2,1,IF(J10=1,1,IF(J10="","",IF(J10=0,1)))))+IF(L10=3,3,IF(L10=2,1,IF(L10=1,1,IF(L10="","",IF(L10=0,1)))))+IF(M10=3,3,IF(M10=2,1,IF(M10=1,1,IF(M10="","",IF(M10=0,1)))))</f>
        <v>9</v>
      </c>
      <c r="O10" s="38" t="str">
        <f>IF(N10=9,"1r",IF(N10=7,"2n",IF(N10=5,"3r",IF(N10=3,"4t",""))))</f>
        <v>1r</v>
      </c>
      <c r="R10" s="19"/>
      <c r="S10" s="19"/>
      <c r="T10" s="19"/>
      <c r="V10" s="32"/>
      <c r="W10" s="19"/>
    </row>
    <row r="11" spans="1:41" ht="18" customHeight="1" thickBot="1">
      <c r="B11" s="48">
        <f>Rànquing!$H$6</f>
        <v>41714</v>
      </c>
      <c r="C11" s="33">
        <v>0.73611111111111116</v>
      </c>
      <c r="D11" s="110">
        <v>4</v>
      </c>
      <c r="E11" s="110"/>
      <c r="F11" s="34">
        <v>1</v>
      </c>
      <c r="G11" s="35" t="s">
        <v>15</v>
      </c>
      <c r="H11" s="39">
        <v>3</v>
      </c>
      <c r="I11" s="78" t="s">
        <v>28</v>
      </c>
      <c r="J11" s="40">
        <v>0</v>
      </c>
      <c r="K11" s="37">
        <v>1</v>
      </c>
      <c r="L11" s="41"/>
      <c r="M11" s="42">
        <v>3</v>
      </c>
      <c r="N11" s="38">
        <f>IF(J11=3,3,IF(J11=2,1,IF(J11=1,1,IF(J11="","",IF(J11=0,1)))))+IF(K11=3,3,IF(K11=2,1,IF(K11=1,1,IF(K11="","",IF(K11=0,1)))))+IF(M11=3,3,IF(M11=2,1,IF(M11=1,1,IF(M11="","",IF(M11=0,1)))))</f>
        <v>5</v>
      </c>
      <c r="O11" s="38" t="str">
        <f>IF(N11=9,"1r",IF(N11=7,"2n",IF(N11=5,"3r",IF(N11=3,"4t",""))))</f>
        <v>3r</v>
      </c>
      <c r="V11" s="19"/>
      <c r="W11" s="19"/>
    </row>
    <row r="12" spans="1:41" ht="9" customHeight="1">
      <c r="B12" s="48">
        <f>Rànquing!$H$6</f>
        <v>41714</v>
      </c>
      <c r="C12" s="24">
        <v>0.75</v>
      </c>
      <c r="D12" s="114">
        <v>2</v>
      </c>
      <c r="E12" s="114"/>
      <c r="F12" s="26">
        <v>1</v>
      </c>
      <c r="G12" s="25" t="s">
        <v>16</v>
      </c>
      <c r="H12" s="116" t="s">
        <v>17</v>
      </c>
      <c r="I12" s="126">
        <f>Rànquing!C7</f>
        <v>0</v>
      </c>
      <c r="J12" s="124">
        <v>0</v>
      </c>
      <c r="K12" s="124">
        <v>0</v>
      </c>
      <c r="L12" s="129">
        <v>0</v>
      </c>
      <c r="M12" s="50"/>
      <c r="N12" s="107">
        <f>IF(J12=3,3,IF(J12=2,1,IF(J12=1,1,IF(J12="","",IF(J12=0,1)))))+IF(K12=3,3,IF(K12=2,1,IF(K12=1,1,IF(K12="","",IF(K12=0,1)))))+IF(L12=3,3,IF(L12=2,1,IF(L12=1,1,IF(L12="","",IF(L12=0,1)))))</f>
        <v>3</v>
      </c>
      <c r="O12" s="107" t="str">
        <f>IF(N12=9,"1r",IF(N12=7,"2n",IF(N12=5,"3r",IF(N12=3,"4t",""))))</f>
        <v>4t</v>
      </c>
      <c r="V12" s="19"/>
      <c r="W12" s="19"/>
    </row>
    <row r="13" spans="1:41" ht="15.75" customHeight="1" thickBot="1">
      <c r="B13" s="49">
        <f>Rànquing!$H$6</f>
        <v>41714</v>
      </c>
      <c r="C13" s="43">
        <v>0.75</v>
      </c>
      <c r="D13" s="113">
        <v>3</v>
      </c>
      <c r="E13" s="113"/>
      <c r="F13" s="44">
        <v>1</v>
      </c>
      <c r="G13" s="45" t="s">
        <v>18</v>
      </c>
      <c r="H13" s="117"/>
      <c r="I13" s="127"/>
      <c r="J13" s="125"/>
      <c r="K13" s="125"/>
      <c r="L13" s="130"/>
      <c r="M13" s="51"/>
      <c r="N13" s="108"/>
      <c r="O13" s="108"/>
      <c r="V13" s="19"/>
      <c r="W13" s="19"/>
    </row>
    <row r="14" spans="1:41" ht="21" customHeight="1">
      <c r="D14" s="115"/>
      <c r="E14" s="115"/>
      <c r="I14" s="46"/>
      <c r="V14" s="19"/>
      <c r="W14" s="19"/>
    </row>
    <row r="15" spans="1:41" s="55" customFormat="1" ht="16.5" customHeight="1">
      <c r="A15" s="55" t="s">
        <v>29</v>
      </c>
      <c r="D15" s="131"/>
      <c r="E15" s="131"/>
      <c r="I15" s="56"/>
    </row>
    <row r="16" spans="1:41" s="55" customFormat="1" ht="16.5" customHeight="1">
      <c r="C16" s="76"/>
      <c r="D16" s="131"/>
      <c r="E16" s="131"/>
      <c r="I16" s="57"/>
    </row>
    <row r="17" spans="1:16" s="55" customFormat="1" ht="15" customHeight="1">
      <c r="A17" s="58"/>
      <c r="B17" s="54"/>
      <c r="C17" s="58"/>
      <c r="D17" s="58"/>
      <c r="E17" s="54"/>
      <c r="F17" s="54"/>
      <c r="G17" s="54"/>
      <c r="H17" s="54"/>
      <c r="I17" s="54"/>
      <c r="J17" s="54"/>
      <c r="K17" s="54"/>
      <c r="L17" s="54"/>
      <c r="M17" s="58"/>
      <c r="N17" s="58"/>
      <c r="O17" s="59"/>
      <c r="P17" s="59"/>
    </row>
    <row r="18" spans="1:16" s="55" customFormat="1" ht="37.5" customHeight="1">
      <c r="A18" s="59"/>
      <c r="B18" s="59"/>
      <c r="C18" s="59"/>
      <c r="D18" s="59"/>
      <c r="E18" s="59"/>
      <c r="F18" s="60"/>
      <c r="G18" s="58"/>
      <c r="H18" s="58"/>
      <c r="I18" s="60"/>
      <c r="J18" s="58"/>
      <c r="K18" s="59"/>
      <c r="L18" s="59"/>
      <c r="M18" s="59"/>
      <c r="N18" s="59"/>
      <c r="O18" s="59"/>
      <c r="P18" s="59"/>
    </row>
    <row r="19" spans="1:16" s="55" customFormat="1" ht="24.75" customHeight="1">
      <c r="A19" s="59"/>
      <c r="B19" s="59"/>
      <c r="C19" s="59"/>
      <c r="D19" s="59"/>
      <c r="E19" s="61"/>
      <c r="F19" s="62"/>
      <c r="H19" s="63"/>
      <c r="I19" s="64"/>
      <c r="J19" s="59"/>
      <c r="K19" s="59"/>
      <c r="L19" s="59"/>
      <c r="M19" s="59"/>
      <c r="N19" s="59"/>
      <c r="O19" s="59"/>
      <c r="P19" s="59"/>
    </row>
    <row r="20" spans="1:16" s="55" customFormat="1" ht="24.95" customHeight="1">
      <c r="A20" s="59"/>
      <c r="B20" s="59"/>
      <c r="C20" s="59"/>
      <c r="D20" s="59"/>
      <c r="E20" s="59"/>
      <c r="F20" s="65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1:16" s="55" customFormat="1" ht="24.95" customHeight="1">
      <c r="A21" s="59"/>
      <c r="B21" s="59"/>
      <c r="C21" s="59"/>
      <c r="D21" s="59"/>
      <c r="E21" s="59"/>
      <c r="F21" s="66"/>
      <c r="G21" s="67"/>
      <c r="H21" s="68"/>
      <c r="I21" s="69"/>
      <c r="J21" s="63"/>
      <c r="K21" s="64"/>
      <c r="L21" s="59"/>
      <c r="M21" s="59"/>
      <c r="N21" s="59"/>
      <c r="O21" s="59"/>
      <c r="P21" s="59"/>
    </row>
    <row r="22" spans="1:16" s="55" customFormat="1" ht="24.95" customHeight="1">
      <c r="A22" s="59"/>
      <c r="B22" s="59"/>
      <c r="C22" s="59"/>
      <c r="D22" s="59"/>
      <c r="E22" s="59"/>
      <c r="F22" s="59"/>
      <c r="G22" s="59"/>
      <c r="H22" s="59"/>
      <c r="I22" s="65"/>
      <c r="J22" s="59"/>
      <c r="K22" s="59"/>
      <c r="L22" s="59"/>
      <c r="M22" s="59"/>
      <c r="N22" s="59"/>
      <c r="O22" s="59"/>
      <c r="P22" s="59"/>
    </row>
    <row r="23" spans="1:16" s="55" customFormat="1" ht="24.95" customHeight="1">
      <c r="A23" s="59"/>
      <c r="B23" s="59"/>
      <c r="C23" s="59"/>
      <c r="D23" s="59"/>
      <c r="E23" s="61"/>
      <c r="F23" s="62"/>
      <c r="G23" s="59"/>
      <c r="H23" s="63"/>
      <c r="I23" s="64"/>
      <c r="J23" s="59"/>
      <c r="K23" s="59"/>
      <c r="L23" s="59"/>
      <c r="M23" s="59"/>
      <c r="N23" s="59"/>
      <c r="O23" s="59"/>
      <c r="P23" s="59"/>
    </row>
    <row r="24" spans="1:16" s="55" customFormat="1" ht="24.95" customHeight="1">
      <c r="A24" s="59"/>
      <c r="B24" s="59"/>
      <c r="C24" s="59"/>
      <c r="D24" s="59"/>
      <c r="E24" s="61"/>
      <c r="F24" s="70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6" s="55" customFormat="1" ht="24.95" customHeight="1">
      <c r="A25" s="59"/>
      <c r="B25" s="59"/>
      <c r="C25" s="59"/>
      <c r="D25" s="59"/>
      <c r="E25" s="61"/>
      <c r="F25" s="59"/>
      <c r="G25" s="71"/>
      <c r="H25" s="72"/>
      <c r="I25" s="73"/>
      <c r="J25" s="74"/>
      <c r="K25" s="75"/>
      <c r="P25" s="59"/>
    </row>
    <row r="26" spans="1:16" s="55" customFormat="1" ht="24.95" customHeight="1">
      <c r="A26" s="59"/>
      <c r="B26" s="59"/>
      <c r="C26" s="59"/>
      <c r="D26" s="59"/>
      <c r="E26" s="61"/>
      <c r="F26" s="59"/>
      <c r="G26" s="59"/>
      <c r="H26" s="59"/>
      <c r="I26" s="59"/>
      <c r="J26" s="59"/>
      <c r="K26" s="70"/>
      <c r="L26" s="59"/>
      <c r="M26" s="59"/>
      <c r="N26" s="59"/>
      <c r="O26" s="59"/>
      <c r="P26" s="59"/>
    </row>
    <row r="27" spans="1:16" s="55" customFormat="1" ht="24.95" customHeight="1">
      <c r="A27" s="59"/>
      <c r="B27" s="59"/>
      <c r="C27" s="59"/>
      <c r="D27" s="59"/>
      <c r="E27" s="61"/>
      <c r="F27" s="62"/>
      <c r="H27" s="63"/>
      <c r="I27" s="64"/>
      <c r="J27" s="59"/>
      <c r="K27" s="70"/>
      <c r="L27" s="59"/>
      <c r="M27" s="59"/>
      <c r="N27" s="59"/>
      <c r="O27" s="59"/>
      <c r="P27" s="59"/>
    </row>
    <row r="28" spans="1:16" s="55" customFormat="1" ht="24.95" customHeight="1">
      <c r="A28" s="59"/>
      <c r="B28" s="59"/>
      <c r="C28" s="59"/>
      <c r="D28" s="59"/>
      <c r="E28" s="61"/>
      <c r="F28" s="70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6" s="55" customFormat="1" ht="24.95" customHeight="1">
      <c r="A29" s="59"/>
      <c r="B29" s="59"/>
      <c r="C29" s="59"/>
      <c r="D29" s="59"/>
      <c r="E29" s="61"/>
      <c r="F29" s="66"/>
      <c r="G29" s="67"/>
      <c r="H29" s="68"/>
      <c r="I29" s="69"/>
      <c r="J29" s="63"/>
      <c r="K29" s="64"/>
      <c r="L29" s="59"/>
      <c r="M29" s="59"/>
      <c r="N29" s="59"/>
      <c r="O29" s="59"/>
      <c r="P29" s="59"/>
    </row>
    <row r="30" spans="1:16" s="55" customFormat="1" ht="24.95" customHeight="1">
      <c r="A30" s="59"/>
      <c r="B30" s="59"/>
      <c r="C30" s="59"/>
      <c r="D30" s="59"/>
      <c r="E30" s="61"/>
      <c r="F30" s="59"/>
      <c r="G30" s="59"/>
      <c r="H30" s="58"/>
      <c r="I30" s="70"/>
      <c r="J30" s="59"/>
      <c r="K30" s="59"/>
      <c r="L30" s="59"/>
      <c r="M30" s="59"/>
      <c r="N30" s="59"/>
      <c r="O30" s="59"/>
      <c r="P30" s="59"/>
    </row>
    <row r="31" spans="1:16" s="55" customFormat="1" ht="24.95" customHeight="1">
      <c r="A31" s="59"/>
      <c r="B31" s="59"/>
      <c r="C31" s="59"/>
      <c r="D31" s="59"/>
      <c r="E31" s="61"/>
      <c r="F31" s="62"/>
      <c r="G31" s="59"/>
      <c r="H31" s="63"/>
      <c r="I31" s="64"/>
      <c r="J31" s="59"/>
      <c r="K31" s="59"/>
      <c r="L31" s="59"/>
      <c r="M31" s="59"/>
      <c r="N31" s="59"/>
      <c r="O31" s="59"/>
      <c r="P31" s="59"/>
    </row>
    <row r="32" spans="1:16" s="55" customFormat="1" ht="24.95" customHeight="1">
      <c r="A32" s="59"/>
      <c r="B32" s="59"/>
      <c r="C32" s="59"/>
      <c r="D32" s="59"/>
      <c r="E32" s="59"/>
      <c r="F32" s="70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6:9" s="55" customFormat="1" ht="9" customHeight="1"/>
    <row r="34" spans="6:9" s="55" customFormat="1" ht="9" customHeight="1"/>
    <row r="35" spans="6:9" s="55" customFormat="1" ht="9" customHeight="1"/>
    <row r="36" spans="6:9" s="55" customFormat="1" ht="9" customHeight="1">
      <c r="I36" s="76"/>
    </row>
    <row r="37" spans="6:9" s="55" customFormat="1" ht="9" customHeight="1"/>
    <row r="38" spans="6:9" s="55" customFormat="1" ht="15" customHeight="1">
      <c r="F38" s="76"/>
      <c r="I38" s="77"/>
    </row>
    <row r="39" spans="6:9" s="55" customFormat="1" ht="9" customHeight="1"/>
    <row r="40" spans="6:9" s="55" customFormat="1" ht="9" customHeight="1"/>
    <row r="41" spans="6:9" s="55" customFormat="1" ht="9" customHeight="1"/>
    <row r="42" spans="6:9" s="55" customFormat="1" ht="9" customHeight="1"/>
    <row r="43" spans="6:9" s="55" customFormat="1" ht="9" customHeight="1"/>
    <row r="44" spans="6:9" s="55" customFormat="1" ht="9" customHeight="1"/>
    <row r="45" spans="6:9" s="55" customFormat="1" ht="9" customHeight="1"/>
    <row r="46" spans="6:9" s="55" customFormat="1" ht="9" customHeight="1"/>
    <row r="47" spans="6:9" s="55" customFormat="1" ht="9" customHeight="1"/>
    <row r="48" spans="6:9" s="55" customFormat="1" ht="9" customHeight="1"/>
    <row r="49" s="55" customFormat="1" ht="9" customHeight="1"/>
    <row r="50" s="55" customFormat="1" ht="9" customHeight="1"/>
    <row r="51" s="55" customFormat="1" ht="9" customHeight="1"/>
    <row r="52" s="55" customFormat="1" ht="9" customHeight="1"/>
    <row r="53" s="55" customFormat="1" ht="9" customHeight="1"/>
    <row r="54" s="55" customFormat="1" ht="9" customHeight="1"/>
    <row r="55" s="55" customFormat="1" ht="9" customHeight="1"/>
    <row r="56" s="55" customFormat="1" ht="9" customHeight="1"/>
    <row r="57" s="55" customFormat="1" ht="9" customHeight="1"/>
    <row r="58" s="55" customFormat="1" ht="9" customHeight="1"/>
    <row r="59" s="55" customFormat="1" ht="9" customHeight="1"/>
    <row r="60" s="55" customFormat="1" ht="9" customHeight="1"/>
    <row r="61" s="55" customFormat="1" ht="9" customHeight="1"/>
    <row r="62" s="55" customFormat="1" ht="9" customHeight="1"/>
    <row r="63" s="55" customFormat="1" ht="9" customHeight="1"/>
    <row r="64" s="55" customFormat="1" ht="9" customHeight="1"/>
    <row r="65" spans="17:23" s="55" customFormat="1" ht="9" customHeight="1"/>
    <row r="66" spans="17:23" s="55" customFormat="1" ht="9" customHeight="1"/>
    <row r="67" spans="17:23" s="55" customFormat="1" ht="9" customHeight="1"/>
    <row r="68" spans="17:23" s="55" customFormat="1" ht="9" customHeight="1"/>
    <row r="69" spans="17:23" s="55" customFormat="1" ht="9" customHeight="1"/>
    <row r="70" spans="17:23" s="55" customFormat="1" ht="9" customHeight="1"/>
    <row r="71" spans="17:23" s="55" customFormat="1" ht="9" customHeight="1"/>
    <row r="72" spans="17:23" s="55" customFormat="1" ht="9" customHeight="1"/>
    <row r="73" spans="17:23" s="55" customFormat="1" ht="9" customHeight="1"/>
    <row r="74" spans="17:23" ht="9" customHeight="1">
      <c r="Q74" s="19"/>
      <c r="R74" s="19"/>
      <c r="S74" s="19"/>
      <c r="T74" s="19"/>
      <c r="U74" s="19"/>
      <c r="V74" s="19"/>
      <c r="W74" s="19"/>
    </row>
    <row r="75" spans="17:23" ht="9" customHeight="1">
      <c r="Q75" s="19"/>
      <c r="R75" s="19"/>
      <c r="S75" s="19"/>
      <c r="T75" s="19"/>
      <c r="U75" s="19"/>
      <c r="V75" s="19"/>
      <c r="W75" s="19"/>
    </row>
    <row r="76" spans="17:23" ht="9" customHeight="1">
      <c r="Q76" s="19"/>
      <c r="R76" s="19"/>
      <c r="S76" s="19"/>
      <c r="T76" s="19"/>
      <c r="U76" s="19"/>
      <c r="V76" s="19"/>
      <c r="W76" s="19"/>
    </row>
    <row r="77" spans="17:23" ht="9" customHeight="1">
      <c r="Q77" s="19"/>
      <c r="R77" s="19"/>
      <c r="S77" s="19"/>
      <c r="T77" s="19"/>
      <c r="U77" s="19"/>
      <c r="V77" s="19"/>
      <c r="W77" s="19"/>
    </row>
    <row r="78" spans="17:23" ht="9" customHeight="1">
      <c r="Q78" s="19"/>
      <c r="R78" s="19"/>
      <c r="S78" s="19"/>
      <c r="T78" s="19"/>
      <c r="U78" s="19"/>
      <c r="V78" s="19"/>
      <c r="W78" s="19"/>
    </row>
    <row r="79" spans="17:23" ht="9" customHeight="1">
      <c r="Q79" s="19"/>
      <c r="R79" s="19"/>
      <c r="S79" s="19"/>
      <c r="T79" s="19"/>
      <c r="U79" s="19"/>
      <c r="V79" s="19"/>
      <c r="W79" s="19"/>
    </row>
    <row r="80" spans="17:23" ht="9" customHeight="1">
      <c r="Q80" s="19"/>
      <c r="R80" s="19"/>
      <c r="S80" s="19"/>
      <c r="T80" s="19"/>
      <c r="U80" s="19"/>
      <c r="V80" s="19"/>
      <c r="W80" s="19"/>
    </row>
    <row r="81" spans="17:23" ht="9" customHeight="1">
      <c r="Q81" s="19"/>
      <c r="R81" s="19"/>
      <c r="S81" s="19"/>
      <c r="T81" s="19"/>
      <c r="U81" s="19"/>
      <c r="V81" s="19"/>
      <c r="W81" s="19"/>
    </row>
    <row r="82" spans="17:23" ht="9" customHeight="1">
      <c r="Q82" s="19"/>
      <c r="R82" s="19"/>
      <c r="S82" s="19"/>
      <c r="T82" s="19"/>
      <c r="U82" s="19"/>
      <c r="V82" s="19"/>
      <c r="W82" s="19"/>
    </row>
    <row r="83" spans="17:23" ht="9" customHeight="1">
      <c r="Q83" s="19"/>
      <c r="R83" s="19"/>
      <c r="S83" s="19"/>
      <c r="T83" s="19"/>
      <c r="U83" s="19"/>
      <c r="V83" s="19"/>
      <c r="W83" s="19"/>
    </row>
    <row r="84" spans="17:23" ht="9" customHeight="1">
      <c r="Q84" s="19"/>
      <c r="R84" s="19"/>
      <c r="S84" s="19"/>
      <c r="T84" s="19"/>
      <c r="U84" s="19"/>
      <c r="V84" s="19"/>
      <c r="W84" s="19"/>
    </row>
    <row r="85" spans="17:23" ht="9" customHeight="1">
      <c r="Q85" s="19"/>
      <c r="R85" s="19"/>
      <c r="S85" s="19"/>
      <c r="T85" s="19"/>
      <c r="U85" s="19"/>
      <c r="V85" s="19"/>
      <c r="W85" s="19"/>
    </row>
    <row r="86" spans="17:23" ht="9" customHeight="1">
      <c r="Q86" s="19"/>
      <c r="R86" s="19"/>
      <c r="S86" s="19"/>
      <c r="T86" s="19"/>
      <c r="U86" s="19"/>
      <c r="V86" s="19"/>
      <c r="W86" s="19"/>
    </row>
    <row r="87" spans="17:23" ht="9" customHeight="1">
      <c r="Q87" s="19"/>
      <c r="R87" s="19"/>
      <c r="S87" s="19"/>
      <c r="T87" s="19"/>
      <c r="U87" s="19"/>
      <c r="V87" s="19"/>
      <c r="W87" s="19"/>
    </row>
    <row r="88" spans="17:23" ht="9" customHeight="1">
      <c r="Q88" s="19"/>
      <c r="R88" s="19"/>
      <c r="S88" s="19"/>
      <c r="T88" s="19"/>
      <c r="U88" s="19"/>
      <c r="V88" s="19"/>
      <c r="W88" s="19"/>
    </row>
    <row r="89" spans="17:23" ht="9" customHeight="1">
      <c r="Q89" s="19"/>
      <c r="R89" s="19"/>
      <c r="S89" s="19"/>
      <c r="T89" s="19"/>
      <c r="U89" s="19"/>
      <c r="V89" s="19"/>
      <c r="W89" s="19"/>
    </row>
    <row r="90" spans="17:23" ht="9" customHeight="1">
      <c r="Q90" s="19"/>
      <c r="R90" s="19"/>
      <c r="S90" s="19"/>
      <c r="T90" s="19"/>
      <c r="U90" s="19"/>
      <c r="V90" s="19"/>
      <c r="W90" s="19"/>
    </row>
    <row r="91" spans="17:23" ht="9" customHeight="1">
      <c r="Q91" s="19"/>
      <c r="R91" s="19"/>
      <c r="S91" s="19"/>
      <c r="T91" s="19"/>
      <c r="U91" s="19"/>
      <c r="V91" s="19"/>
      <c r="W91" s="19"/>
    </row>
    <row r="92" spans="17:23" ht="9" customHeight="1">
      <c r="Q92" s="19"/>
      <c r="R92" s="19"/>
      <c r="S92" s="19"/>
      <c r="T92" s="19"/>
      <c r="U92" s="19"/>
      <c r="V92" s="19"/>
      <c r="W92" s="19"/>
    </row>
    <row r="93" spans="17:23" ht="9" customHeight="1">
      <c r="Q93" s="19"/>
      <c r="R93" s="19"/>
      <c r="S93" s="19"/>
      <c r="T93" s="19"/>
      <c r="U93" s="19"/>
      <c r="V93" s="19"/>
      <c r="W93" s="19"/>
    </row>
    <row r="94" spans="17:23" ht="9" customHeight="1">
      <c r="Q94" s="19"/>
      <c r="R94" s="19"/>
      <c r="S94" s="19"/>
      <c r="T94" s="19"/>
      <c r="U94" s="19"/>
      <c r="V94" s="19"/>
      <c r="W94" s="19"/>
    </row>
    <row r="95" spans="17:23" ht="9" customHeight="1">
      <c r="Q95" s="19"/>
      <c r="R95" s="19"/>
      <c r="S95" s="19"/>
      <c r="T95" s="19"/>
      <c r="U95" s="19"/>
      <c r="V95" s="19"/>
      <c r="W95" s="19"/>
    </row>
    <row r="96" spans="17:23" ht="9" customHeight="1">
      <c r="Q96" s="19"/>
      <c r="R96" s="19"/>
      <c r="S96" s="19"/>
      <c r="T96" s="19"/>
      <c r="U96" s="19"/>
      <c r="V96" s="19"/>
      <c r="W96" s="19"/>
    </row>
    <row r="97" spans="17:23" ht="9" customHeight="1">
      <c r="Q97" s="19"/>
      <c r="R97" s="19"/>
      <c r="S97" s="19"/>
      <c r="T97" s="19"/>
      <c r="U97" s="19"/>
      <c r="V97" s="19"/>
      <c r="W97" s="19"/>
    </row>
    <row r="98" spans="17:23" ht="9" customHeight="1">
      <c r="Q98" s="19"/>
      <c r="R98" s="19"/>
      <c r="S98" s="19"/>
      <c r="T98" s="19"/>
      <c r="U98" s="19"/>
      <c r="V98" s="19"/>
      <c r="W98" s="19"/>
    </row>
    <row r="99" spans="17:23" ht="9" customHeight="1">
      <c r="Q99" s="19"/>
      <c r="R99" s="19"/>
      <c r="S99" s="19"/>
      <c r="T99" s="19"/>
      <c r="U99" s="19"/>
      <c r="V99" s="19"/>
      <c r="W99" s="19"/>
    </row>
    <row r="100" spans="17:23" ht="9" customHeight="1">
      <c r="Q100" s="19"/>
      <c r="R100" s="19"/>
      <c r="S100" s="19"/>
      <c r="T100" s="19"/>
      <c r="U100" s="19"/>
      <c r="V100" s="19"/>
      <c r="W100" s="19"/>
    </row>
    <row r="101" spans="17:23" ht="9" customHeight="1">
      <c r="Q101" s="19"/>
      <c r="R101" s="19"/>
      <c r="S101" s="19"/>
      <c r="T101" s="19"/>
      <c r="U101" s="19"/>
      <c r="V101" s="19"/>
      <c r="W101" s="19"/>
    </row>
    <row r="102" spans="17:23" ht="9" customHeight="1">
      <c r="Q102" s="19"/>
      <c r="R102" s="19"/>
      <c r="S102" s="19"/>
      <c r="T102" s="19"/>
      <c r="U102" s="19"/>
      <c r="V102" s="19"/>
      <c r="W102" s="19"/>
    </row>
    <row r="103" spans="17:23" ht="9" customHeight="1">
      <c r="Q103" s="19"/>
      <c r="R103" s="19"/>
      <c r="S103" s="19"/>
      <c r="T103" s="19"/>
      <c r="U103" s="19"/>
      <c r="V103" s="19"/>
      <c r="W103" s="19"/>
    </row>
    <row r="104" spans="17:23" ht="9" customHeight="1">
      <c r="Q104" s="19"/>
      <c r="R104" s="19"/>
      <c r="S104" s="19"/>
      <c r="T104" s="19"/>
      <c r="U104" s="19"/>
      <c r="V104" s="19"/>
      <c r="W104" s="19"/>
    </row>
    <row r="105" spans="17:23" ht="9" customHeight="1">
      <c r="Q105" s="19"/>
      <c r="R105" s="19"/>
      <c r="S105" s="19"/>
      <c r="T105" s="19"/>
      <c r="U105" s="19"/>
      <c r="V105" s="19"/>
      <c r="W105" s="19"/>
    </row>
    <row r="106" spans="17:23" ht="9" customHeight="1">
      <c r="Q106" s="19"/>
      <c r="R106" s="19"/>
      <c r="S106" s="19"/>
      <c r="T106" s="19"/>
      <c r="U106" s="19"/>
      <c r="V106" s="19"/>
      <c r="W106" s="19"/>
    </row>
    <row r="107" spans="17:23" ht="9" customHeight="1">
      <c r="Q107" s="19"/>
      <c r="R107" s="19"/>
      <c r="S107" s="19"/>
      <c r="T107" s="19"/>
      <c r="U107" s="19"/>
      <c r="V107" s="19"/>
      <c r="W107" s="19"/>
    </row>
    <row r="108" spans="17:23" ht="9" customHeight="1">
      <c r="Q108" s="19"/>
      <c r="R108" s="19"/>
      <c r="S108" s="19"/>
      <c r="T108" s="19"/>
      <c r="U108" s="19"/>
      <c r="V108" s="19"/>
      <c r="W108" s="19"/>
    </row>
    <row r="109" spans="17:23" ht="9" customHeight="1">
      <c r="Q109" s="19"/>
      <c r="R109" s="19"/>
      <c r="S109" s="19"/>
      <c r="T109" s="19"/>
      <c r="U109" s="19"/>
      <c r="V109" s="19"/>
      <c r="W109" s="19"/>
    </row>
    <row r="110" spans="17:23" ht="9" customHeight="1">
      <c r="Q110" s="19"/>
      <c r="R110" s="19"/>
      <c r="S110" s="19"/>
      <c r="T110" s="19"/>
      <c r="U110" s="19"/>
      <c r="V110" s="19"/>
      <c r="W110" s="19"/>
    </row>
    <row r="111" spans="17:23" ht="9" customHeight="1">
      <c r="Q111" s="19"/>
      <c r="R111" s="19"/>
      <c r="S111" s="19"/>
      <c r="T111" s="19"/>
      <c r="U111" s="19"/>
      <c r="V111" s="19"/>
      <c r="W111" s="19"/>
    </row>
    <row r="112" spans="17:23" ht="9" customHeight="1">
      <c r="Q112" s="19"/>
      <c r="R112" s="19"/>
      <c r="S112" s="19"/>
      <c r="T112" s="19"/>
      <c r="U112" s="19"/>
      <c r="V112" s="19"/>
      <c r="W112" s="19"/>
    </row>
    <row r="113" spans="17:23" ht="9" customHeight="1">
      <c r="Q113" s="19"/>
      <c r="R113" s="19"/>
      <c r="S113" s="19"/>
      <c r="T113" s="19"/>
      <c r="U113" s="19"/>
      <c r="V113" s="19"/>
      <c r="W113" s="19"/>
    </row>
    <row r="114" spans="17:23" ht="9" customHeight="1">
      <c r="Q114" s="19"/>
      <c r="R114" s="19"/>
      <c r="S114" s="19"/>
      <c r="T114" s="19"/>
      <c r="U114" s="19"/>
      <c r="V114" s="19"/>
      <c r="W114" s="19"/>
    </row>
    <row r="115" spans="17:23" ht="9" customHeight="1">
      <c r="Q115" s="19"/>
      <c r="R115" s="19"/>
      <c r="S115" s="19"/>
      <c r="T115" s="19"/>
      <c r="U115" s="19"/>
      <c r="V115" s="19"/>
      <c r="W115" s="19"/>
    </row>
    <row r="116" spans="17:23" ht="9" customHeight="1">
      <c r="Q116" s="19"/>
      <c r="R116" s="19"/>
      <c r="S116" s="19"/>
      <c r="T116" s="19"/>
      <c r="U116" s="19"/>
      <c r="V116" s="19"/>
      <c r="W116" s="19"/>
    </row>
    <row r="117" spans="17:23" ht="9" customHeight="1">
      <c r="Q117" s="19"/>
      <c r="R117" s="19"/>
      <c r="S117" s="19"/>
      <c r="T117" s="19"/>
      <c r="U117" s="19"/>
      <c r="V117" s="19"/>
      <c r="W117" s="19"/>
    </row>
    <row r="118" spans="17:23" ht="9" customHeight="1">
      <c r="Q118" s="19"/>
      <c r="R118" s="19"/>
      <c r="S118" s="19"/>
      <c r="T118" s="19"/>
      <c r="U118" s="19"/>
      <c r="V118" s="19"/>
      <c r="W118" s="19"/>
    </row>
    <row r="119" spans="17:23" ht="9" customHeight="1">
      <c r="Q119" s="19"/>
      <c r="R119" s="19"/>
      <c r="S119" s="19"/>
      <c r="T119" s="19"/>
      <c r="U119" s="19"/>
      <c r="V119" s="19"/>
      <c r="W119" s="19"/>
    </row>
    <row r="120" spans="17:23" ht="9" customHeight="1">
      <c r="Q120" s="19"/>
      <c r="R120" s="19"/>
      <c r="S120" s="19"/>
      <c r="T120" s="19"/>
      <c r="U120" s="19"/>
      <c r="V120" s="19"/>
      <c r="W120" s="19"/>
    </row>
    <row r="121" spans="17:23" ht="9" customHeight="1">
      <c r="Q121" s="19"/>
      <c r="R121" s="19"/>
      <c r="S121" s="19"/>
      <c r="T121" s="19"/>
      <c r="U121" s="19"/>
      <c r="V121" s="19"/>
      <c r="W121" s="19"/>
    </row>
    <row r="122" spans="17:23" ht="9" customHeight="1">
      <c r="Q122" s="19"/>
      <c r="R122" s="19"/>
      <c r="S122" s="19"/>
      <c r="T122" s="19"/>
      <c r="U122" s="19"/>
      <c r="V122" s="19"/>
      <c r="W122" s="19"/>
    </row>
    <row r="123" spans="17:23" ht="9" customHeight="1">
      <c r="Q123" s="19"/>
      <c r="R123" s="19"/>
      <c r="S123" s="19"/>
      <c r="T123" s="19"/>
      <c r="U123" s="19"/>
      <c r="V123" s="19"/>
      <c r="W123" s="19"/>
    </row>
    <row r="124" spans="17:23" ht="9" customHeight="1">
      <c r="Q124" s="19"/>
      <c r="R124" s="19"/>
      <c r="S124" s="19"/>
      <c r="T124" s="19"/>
      <c r="U124" s="19"/>
      <c r="V124" s="19"/>
      <c r="W124" s="19"/>
    </row>
    <row r="125" spans="17:23" ht="9" customHeight="1">
      <c r="Q125" s="19"/>
      <c r="R125" s="19"/>
      <c r="S125" s="19"/>
      <c r="T125" s="19"/>
      <c r="U125" s="19"/>
      <c r="V125" s="19"/>
      <c r="W125" s="19"/>
    </row>
    <row r="126" spans="17:23" ht="9" customHeight="1">
      <c r="Q126" s="19"/>
      <c r="R126" s="19"/>
      <c r="S126" s="19"/>
      <c r="T126" s="19"/>
      <c r="U126" s="19"/>
      <c r="V126" s="19"/>
      <c r="W126" s="19"/>
    </row>
    <row r="127" spans="17:23" ht="9" customHeight="1">
      <c r="Q127" s="19"/>
      <c r="R127" s="19"/>
      <c r="S127" s="19"/>
      <c r="T127" s="19"/>
      <c r="U127" s="19"/>
      <c r="V127" s="19"/>
      <c r="W127" s="19"/>
    </row>
    <row r="128" spans="17:23" ht="9" customHeight="1">
      <c r="Q128" s="19"/>
      <c r="R128" s="19"/>
      <c r="S128" s="19"/>
      <c r="T128" s="19"/>
      <c r="U128" s="19"/>
      <c r="V128" s="19"/>
      <c r="W128" s="19"/>
    </row>
    <row r="129" spans="17:23" ht="9" customHeight="1">
      <c r="Q129" s="19"/>
      <c r="R129" s="19"/>
      <c r="S129" s="19"/>
      <c r="T129" s="19"/>
      <c r="U129" s="19"/>
      <c r="V129" s="19"/>
      <c r="W129" s="19"/>
    </row>
    <row r="130" spans="17:23" ht="9" customHeight="1">
      <c r="Q130" s="19"/>
      <c r="R130" s="19"/>
      <c r="S130" s="19"/>
      <c r="T130" s="19"/>
      <c r="U130" s="19"/>
      <c r="V130" s="19"/>
      <c r="W130" s="19"/>
    </row>
    <row r="131" spans="17:23" ht="9" customHeight="1">
      <c r="Q131" s="19"/>
      <c r="R131" s="19"/>
      <c r="S131" s="19"/>
      <c r="T131" s="19"/>
      <c r="U131" s="19"/>
      <c r="V131" s="19"/>
      <c r="W131" s="19"/>
    </row>
    <row r="132" spans="17:23" ht="9" customHeight="1">
      <c r="Q132" s="19"/>
      <c r="R132" s="19"/>
      <c r="S132" s="19"/>
      <c r="T132" s="19"/>
      <c r="U132" s="19"/>
      <c r="V132" s="19"/>
      <c r="W132" s="19"/>
    </row>
    <row r="133" spans="17:23" ht="9" customHeight="1">
      <c r="Q133" s="19"/>
      <c r="R133" s="19"/>
      <c r="S133" s="19"/>
      <c r="T133" s="19"/>
      <c r="U133" s="19"/>
      <c r="V133" s="19"/>
      <c r="W133" s="19"/>
    </row>
    <row r="134" spans="17:23" ht="9" customHeight="1">
      <c r="Q134" s="19"/>
      <c r="R134" s="19"/>
      <c r="S134" s="19"/>
      <c r="T134" s="19"/>
      <c r="U134" s="19"/>
      <c r="V134" s="19"/>
      <c r="W134" s="19"/>
    </row>
    <row r="135" spans="17:23" ht="9" customHeight="1">
      <c r="Q135" s="19"/>
      <c r="R135" s="19"/>
      <c r="S135" s="19"/>
      <c r="T135" s="19"/>
      <c r="U135" s="19"/>
      <c r="V135" s="19"/>
      <c r="W135" s="19"/>
    </row>
    <row r="136" spans="17:23" ht="9" customHeight="1">
      <c r="Q136" s="19"/>
      <c r="R136" s="19"/>
      <c r="S136" s="19"/>
      <c r="T136" s="19"/>
      <c r="U136" s="19"/>
      <c r="V136" s="19"/>
      <c r="W136" s="19"/>
    </row>
    <row r="137" spans="17:23" ht="9" customHeight="1">
      <c r="Q137" s="19"/>
      <c r="R137" s="19"/>
      <c r="S137" s="19"/>
      <c r="T137" s="19"/>
      <c r="U137" s="19"/>
      <c r="V137" s="19"/>
      <c r="W137" s="19"/>
    </row>
    <row r="138" spans="17:23" ht="9" customHeight="1">
      <c r="Q138" s="19"/>
      <c r="R138" s="19"/>
      <c r="S138" s="19"/>
      <c r="T138" s="19"/>
      <c r="U138" s="19"/>
      <c r="V138" s="19"/>
      <c r="W138" s="19"/>
    </row>
    <row r="139" spans="17:23" ht="9" customHeight="1">
      <c r="Q139" s="19"/>
      <c r="R139" s="19"/>
      <c r="S139" s="19"/>
      <c r="T139" s="19"/>
      <c r="U139" s="19"/>
      <c r="V139" s="19"/>
      <c r="W139" s="19"/>
    </row>
    <row r="140" spans="17:23" ht="9" customHeight="1">
      <c r="Q140" s="19"/>
      <c r="R140" s="19"/>
      <c r="S140" s="19"/>
      <c r="T140" s="19"/>
      <c r="U140" s="19"/>
      <c r="V140" s="19"/>
      <c r="W140" s="19"/>
    </row>
    <row r="141" spans="17:23" ht="9" customHeight="1">
      <c r="Q141" s="19"/>
      <c r="R141" s="19"/>
      <c r="S141" s="19"/>
      <c r="T141" s="19"/>
      <c r="U141" s="19"/>
      <c r="V141" s="19"/>
      <c r="W141" s="19"/>
    </row>
    <row r="142" spans="17:23" ht="9" customHeight="1">
      <c r="Q142" s="19"/>
      <c r="R142" s="19"/>
      <c r="S142" s="19"/>
      <c r="T142" s="19"/>
      <c r="U142" s="19"/>
      <c r="V142" s="19"/>
      <c r="W142" s="19"/>
    </row>
    <row r="143" spans="17:23" ht="9" customHeight="1">
      <c r="Q143" s="19"/>
      <c r="R143" s="19"/>
      <c r="S143" s="19"/>
      <c r="T143" s="19"/>
      <c r="U143" s="19"/>
      <c r="V143" s="19"/>
      <c r="W143" s="19"/>
    </row>
    <row r="144" spans="17:23" ht="9" customHeight="1">
      <c r="Q144" s="19"/>
      <c r="R144" s="19"/>
      <c r="S144" s="19"/>
      <c r="T144" s="19"/>
      <c r="U144" s="19"/>
      <c r="V144" s="19"/>
      <c r="W144" s="19"/>
    </row>
    <row r="145" spans="17:23" ht="9" customHeight="1">
      <c r="Q145" s="19"/>
      <c r="R145" s="19"/>
      <c r="S145" s="19"/>
      <c r="T145" s="19"/>
      <c r="U145" s="19"/>
      <c r="V145" s="19"/>
      <c r="W145" s="19"/>
    </row>
    <row r="146" spans="17:23" ht="9" customHeight="1">
      <c r="Q146" s="19"/>
      <c r="R146" s="19"/>
      <c r="S146" s="19"/>
      <c r="T146" s="19"/>
      <c r="U146" s="19"/>
      <c r="V146" s="19"/>
      <c r="W146" s="19"/>
    </row>
    <row r="147" spans="17:23" ht="9" customHeight="1">
      <c r="Q147" s="19"/>
      <c r="R147" s="19"/>
      <c r="S147" s="19"/>
      <c r="T147" s="19"/>
      <c r="U147" s="19"/>
      <c r="V147" s="19"/>
      <c r="W147" s="19"/>
    </row>
    <row r="148" spans="17:23" ht="9" customHeight="1">
      <c r="Q148" s="19"/>
      <c r="R148" s="19"/>
      <c r="S148" s="19"/>
      <c r="T148" s="19"/>
      <c r="U148" s="19"/>
      <c r="V148" s="19"/>
      <c r="W148" s="19"/>
    </row>
    <row r="149" spans="17:23" ht="9" customHeight="1">
      <c r="Q149" s="19"/>
      <c r="R149" s="19"/>
      <c r="S149" s="19"/>
      <c r="T149" s="19"/>
      <c r="U149" s="19"/>
      <c r="V149" s="19"/>
      <c r="W149" s="19"/>
    </row>
    <row r="150" spans="17:23" ht="9" customHeight="1">
      <c r="Q150" s="19"/>
      <c r="R150" s="19"/>
      <c r="S150" s="19"/>
      <c r="T150" s="19"/>
      <c r="U150" s="19"/>
      <c r="V150" s="19"/>
      <c r="W150" s="19"/>
    </row>
    <row r="151" spans="17:23" ht="9" customHeight="1">
      <c r="Q151" s="19"/>
      <c r="R151" s="19"/>
      <c r="S151" s="19"/>
      <c r="T151" s="19"/>
      <c r="U151" s="19"/>
      <c r="V151" s="19"/>
      <c r="W151" s="19"/>
    </row>
    <row r="152" spans="17:23" ht="9" customHeight="1">
      <c r="Q152" s="19"/>
      <c r="R152" s="19"/>
      <c r="S152" s="19"/>
      <c r="T152" s="19"/>
      <c r="U152" s="19"/>
      <c r="V152" s="19"/>
      <c r="W152" s="19"/>
    </row>
    <row r="153" spans="17:23" ht="9" customHeight="1">
      <c r="Q153" s="19"/>
      <c r="R153" s="19"/>
      <c r="S153" s="19"/>
      <c r="T153" s="19"/>
      <c r="U153" s="19"/>
      <c r="V153" s="19"/>
      <c r="W153" s="19"/>
    </row>
    <row r="154" spans="17:23" ht="9" customHeight="1">
      <c r="Q154" s="19"/>
      <c r="R154" s="19"/>
      <c r="S154" s="19"/>
      <c r="T154" s="19"/>
      <c r="U154" s="19"/>
      <c r="V154" s="19"/>
      <c r="W154" s="19"/>
    </row>
    <row r="155" spans="17:23" ht="9" customHeight="1">
      <c r="Q155" s="19"/>
      <c r="R155" s="19"/>
      <c r="S155" s="19"/>
      <c r="T155" s="19"/>
      <c r="U155" s="19"/>
      <c r="V155" s="19"/>
      <c r="W155" s="19"/>
    </row>
    <row r="156" spans="17:23" ht="9" customHeight="1">
      <c r="Q156" s="19"/>
      <c r="R156" s="19"/>
      <c r="S156" s="19"/>
      <c r="T156" s="19"/>
      <c r="U156" s="19"/>
      <c r="V156" s="19"/>
      <c r="W156" s="19"/>
    </row>
    <row r="157" spans="17:23" ht="9" customHeight="1">
      <c r="Q157" s="19"/>
      <c r="R157" s="19"/>
      <c r="S157" s="19"/>
      <c r="T157" s="19"/>
      <c r="U157" s="19"/>
      <c r="V157" s="19"/>
      <c r="W157" s="19"/>
    </row>
    <row r="158" spans="17:23" ht="9" customHeight="1">
      <c r="Q158" s="19"/>
      <c r="R158" s="19"/>
      <c r="S158" s="19"/>
      <c r="T158" s="19"/>
      <c r="U158" s="19"/>
      <c r="V158" s="19"/>
      <c r="W158" s="19"/>
    </row>
    <row r="159" spans="17:23" ht="9" customHeight="1">
      <c r="Q159" s="19"/>
      <c r="R159" s="19"/>
      <c r="S159" s="19"/>
      <c r="T159" s="19"/>
      <c r="U159" s="19"/>
      <c r="V159" s="19"/>
      <c r="W159" s="19"/>
    </row>
    <row r="160" spans="17:23" ht="9" customHeight="1">
      <c r="Q160" s="19"/>
      <c r="R160" s="19"/>
      <c r="S160" s="19"/>
      <c r="T160" s="19"/>
      <c r="U160" s="19"/>
      <c r="V160" s="19"/>
      <c r="W160" s="19"/>
    </row>
    <row r="161" spans="17:23" ht="9" customHeight="1">
      <c r="Q161" s="19"/>
      <c r="R161" s="19"/>
      <c r="S161" s="19"/>
      <c r="T161" s="19"/>
      <c r="U161" s="19"/>
      <c r="V161" s="19"/>
      <c r="W161" s="19"/>
    </row>
    <row r="162" spans="17:23" ht="9" customHeight="1">
      <c r="Q162" s="19"/>
      <c r="R162" s="19"/>
      <c r="S162" s="19"/>
      <c r="T162" s="19"/>
      <c r="U162" s="19"/>
      <c r="V162" s="19"/>
      <c r="W162" s="19"/>
    </row>
    <row r="163" spans="17:23" ht="9" customHeight="1">
      <c r="Q163" s="19"/>
      <c r="R163" s="19"/>
      <c r="S163" s="19"/>
      <c r="T163" s="19"/>
      <c r="U163" s="19"/>
      <c r="V163" s="19"/>
      <c r="W163" s="19"/>
    </row>
    <row r="164" spans="17:23" ht="9" customHeight="1">
      <c r="Q164" s="19"/>
      <c r="R164" s="19"/>
      <c r="S164" s="19"/>
      <c r="T164" s="19"/>
      <c r="U164" s="19"/>
      <c r="V164" s="19"/>
      <c r="W164" s="19"/>
    </row>
    <row r="165" spans="17:23" ht="9" customHeight="1">
      <c r="Q165" s="19"/>
      <c r="R165" s="19"/>
      <c r="S165" s="19"/>
      <c r="T165" s="19"/>
      <c r="U165" s="19"/>
      <c r="V165" s="19"/>
      <c r="W165" s="19"/>
    </row>
    <row r="166" spans="17:23" ht="9" customHeight="1">
      <c r="Q166" s="19"/>
      <c r="R166" s="19"/>
      <c r="S166" s="19"/>
      <c r="T166" s="19"/>
      <c r="U166" s="19"/>
      <c r="V166" s="19"/>
      <c r="W166" s="19"/>
    </row>
    <row r="167" spans="17:23" ht="9" customHeight="1">
      <c r="Q167" s="19"/>
      <c r="R167" s="19"/>
      <c r="S167" s="19"/>
      <c r="T167" s="19"/>
      <c r="U167" s="19"/>
      <c r="V167" s="19"/>
      <c r="W167" s="19"/>
    </row>
    <row r="168" spans="17:23" ht="9" customHeight="1">
      <c r="Q168" s="19"/>
      <c r="R168" s="19"/>
      <c r="S168" s="19"/>
      <c r="T168" s="19"/>
      <c r="U168" s="19"/>
      <c r="V168" s="19"/>
      <c r="W168" s="19"/>
    </row>
    <row r="169" spans="17:23" ht="9" customHeight="1">
      <c r="Q169" s="19"/>
      <c r="R169" s="19"/>
      <c r="S169" s="19"/>
      <c r="T169" s="19"/>
      <c r="U169" s="19"/>
      <c r="V169" s="19"/>
      <c r="W169" s="19"/>
    </row>
    <row r="170" spans="17:23" ht="9" customHeight="1">
      <c r="Q170" s="19"/>
      <c r="R170" s="19"/>
      <c r="S170" s="19"/>
      <c r="T170" s="19"/>
      <c r="U170" s="19"/>
      <c r="V170" s="19"/>
      <c r="W170" s="19"/>
    </row>
    <row r="171" spans="17:23" ht="9" customHeight="1">
      <c r="Q171" s="19"/>
      <c r="R171" s="19"/>
      <c r="S171" s="19"/>
      <c r="T171" s="19"/>
      <c r="U171" s="19"/>
      <c r="V171" s="19"/>
      <c r="W171" s="19"/>
    </row>
    <row r="172" spans="17:23" ht="9" customHeight="1">
      <c r="Q172" s="19"/>
      <c r="R172" s="19"/>
      <c r="S172" s="19"/>
      <c r="T172" s="19"/>
      <c r="U172" s="19"/>
      <c r="V172" s="19"/>
      <c r="W172" s="19"/>
    </row>
    <row r="173" spans="17:23" ht="9" customHeight="1">
      <c r="Q173" s="19"/>
      <c r="R173" s="19"/>
      <c r="S173" s="19"/>
      <c r="T173" s="19"/>
      <c r="U173" s="19"/>
      <c r="V173" s="19"/>
      <c r="W173" s="19"/>
    </row>
    <row r="174" spans="17:23" ht="9" customHeight="1">
      <c r="Q174" s="19"/>
      <c r="R174" s="19"/>
      <c r="S174" s="19"/>
      <c r="T174" s="19"/>
      <c r="U174" s="19"/>
      <c r="V174" s="19"/>
      <c r="W174" s="19"/>
    </row>
    <row r="175" spans="17:23" ht="9" customHeight="1">
      <c r="Q175" s="19"/>
      <c r="R175" s="19"/>
      <c r="S175" s="19"/>
      <c r="T175" s="19"/>
      <c r="U175" s="19"/>
      <c r="V175" s="19"/>
      <c r="W175" s="19"/>
    </row>
    <row r="176" spans="17:23" ht="9" customHeight="1">
      <c r="Q176" s="19"/>
      <c r="R176" s="19"/>
      <c r="S176" s="19"/>
      <c r="T176" s="19"/>
      <c r="U176" s="19"/>
      <c r="V176" s="19"/>
      <c r="W176" s="19"/>
    </row>
    <row r="177" spans="17:23" ht="9" customHeight="1">
      <c r="Q177" s="19"/>
      <c r="R177" s="19"/>
      <c r="S177" s="19"/>
      <c r="T177" s="19"/>
      <c r="U177" s="19"/>
      <c r="V177" s="19"/>
      <c r="W177" s="19"/>
    </row>
    <row r="178" spans="17:23" ht="9" customHeight="1">
      <c r="Q178" s="19"/>
      <c r="R178" s="19"/>
      <c r="S178" s="19"/>
      <c r="T178" s="19"/>
      <c r="U178" s="19"/>
      <c r="V178" s="19"/>
      <c r="W178" s="19"/>
    </row>
    <row r="179" spans="17:23" ht="9" customHeight="1">
      <c r="Q179" s="19"/>
      <c r="R179" s="19"/>
      <c r="S179" s="19"/>
      <c r="T179" s="19"/>
      <c r="U179" s="19"/>
      <c r="V179" s="19"/>
      <c r="W179" s="19"/>
    </row>
    <row r="180" spans="17:23" ht="9" customHeight="1">
      <c r="Q180" s="19"/>
      <c r="R180" s="19"/>
      <c r="S180" s="19"/>
      <c r="T180" s="19"/>
      <c r="U180" s="19"/>
      <c r="V180" s="19"/>
      <c r="W180" s="19"/>
    </row>
    <row r="181" spans="17:23" ht="9" customHeight="1">
      <c r="Q181" s="19"/>
      <c r="R181" s="19"/>
      <c r="S181" s="19"/>
      <c r="T181" s="19"/>
      <c r="U181" s="19"/>
      <c r="V181" s="19"/>
      <c r="W181" s="19"/>
    </row>
    <row r="182" spans="17:23" ht="9" customHeight="1">
      <c r="Q182" s="19"/>
      <c r="R182" s="19"/>
      <c r="S182" s="19"/>
      <c r="T182" s="19"/>
      <c r="U182" s="19"/>
      <c r="V182" s="19"/>
      <c r="W182" s="19"/>
    </row>
    <row r="183" spans="17:23" ht="9" customHeight="1">
      <c r="Q183" s="19"/>
      <c r="R183" s="19"/>
      <c r="S183" s="19"/>
      <c r="T183" s="19"/>
      <c r="U183" s="19"/>
      <c r="V183" s="19"/>
      <c r="W183" s="19"/>
    </row>
    <row r="184" spans="17:23" ht="9" customHeight="1">
      <c r="Q184" s="19"/>
      <c r="R184" s="19"/>
      <c r="S184" s="19"/>
      <c r="T184" s="19"/>
      <c r="U184" s="19"/>
      <c r="V184" s="19"/>
      <c r="W184" s="19"/>
    </row>
    <row r="185" spans="17:23" ht="9" customHeight="1">
      <c r="Q185" s="19"/>
      <c r="R185" s="19"/>
      <c r="S185" s="19"/>
      <c r="T185" s="19"/>
      <c r="U185" s="19"/>
      <c r="V185" s="19"/>
      <c r="W185" s="19"/>
    </row>
    <row r="186" spans="17:23" ht="9" customHeight="1">
      <c r="Q186" s="19"/>
      <c r="R186" s="19"/>
      <c r="S186" s="19"/>
      <c r="T186" s="19"/>
      <c r="U186" s="19"/>
      <c r="V186" s="19"/>
      <c r="W186" s="19"/>
    </row>
    <row r="187" spans="17:23" ht="9" customHeight="1">
      <c r="Q187" s="19"/>
      <c r="R187" s="19"/>
      <c r="S187" s="19"/>
      <c r="T187" s="19"/>
      <c r="U187" s="19"/>
      <c r="V187" s="19"/>
      <c r="W187" s="19"/>
    </row>
    <row r="188" spans="17:23" ht="9" customHeight="1">
      <c r="Q188" s="19"/>
      <c r="R188" s="19"/>
      <c r="S188" s="19"/>
      <c r="T188" s="19"/>
      <c r="U188" s="19"/>
      <c r="V188" s="19"/>
      <c r="W188" s="19"/>
    </row>
    <row r="189" spans="17:23" ht="9" customHeight="1">
      <c r="Q189" s="19"/>
      <c r="R189" s="19"/>
      <c r="S189" s="19"/>
      <c r="T189" s="19"/>
      <c r="U189" s="19"/>
      <c r="V189" s="19"/>
      <c r="W189" s="19"/>
    </row>
    <row r="190" spans="17:23" ht="9" customHeight="1">
      <c r="Q190" s="19"/>
      <c r="R190" s="19"/>
      <c r="S190" s="19"/>
      <c r="T190" s="19"/>
      <c r="U190" s="19"/>
      <c r="V190" s="19"/>
      <c r="W190" s="19"/>
    </row>
  </sheetData>
  <mergeCells count="25">
    <mergeCell ref="J12:J13"/>
    <mergeCell ref="K12:K13"/>
    <mergeCell ref="L12:L13"/>
    <mergeCell ref="N12:N13"/>
    <mergeCell ref="D6:E6"/>
    <mergeCell ref="D7:E7"/>
    <mergeCell ref="D8:E8"/>
    <mergeCell ref="H8:H9"/>
    <mergeCell ref="I8:I9"/>
    <mergeCell ref="D15:E15"/>
    <mergeCell ref="D16:E16"/>
    <mergeCell ref="D14:E14"/>
    <mergeCell ref="O8:O9"/>
    <mergeCell ref="D9:E9"/>
    <mergeCell ref="D10:E10"/>
    <mergeCell ref="D11:E11"/>
    <mergeCell ref="D12:E12"/>
    <mergeCell ref="H12:H13"/>
    <mergeCell ref="I12:I13"/>
    <mergeCell ref="O12:O13"/>
    <mergeCell ref="D13:E13"/>
    <mergeCell ref="N8:N9"/>
    <mergeCell ref="K8:K9"/>
    <mergeCell ref="L8:L9"/>
    <mergeCell ref="M8:M9"/>
  </mergeCell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60" verticalDpi="360" r:id="rId1"/>
  <headerFooter alignWithMargins="0">
    <oddHeader>&amp;R&amp;"Times New Roman,Normal"TEMPORADA 03/04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7 taules</vt:lpstr>
      <vt:lpstr>Rànquing</vt:lpstr>
      <vt:lpstr>juvenil </vt:lpstr>
      <vt:lpstr>dobles juvenils</vt:lpstr>
      <vt:lpstr>'7 taules'!Área_de_impresión</vt:lpstr>
      <vt:lpstr>'dobles juvenils'!Área_de_impresión</vt:lpstr>
      <vt:lpstr>'juvenil '!Área_de_impresión</vt:lpstr>
      <vt:lpstr>'juvenil '!result</vt:lpstr>
      <vt:lpstr>'juvenil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</dc:creator>
  <cp:lastModifiedBy>as</cp:lastModifiedBy>
  <cp:lastPrinted>2014-03-07T21:10:49Z</cp:lastPrinted>
  <dcterms:created xsi:type="dcterms:W3CDTF">2004-03-15T11:26:35Z</dcterms:created>
  <dcterms:modified xsi:type="dcterms:W3CDTF">2014-03-17T21:55:11Z</dcterms:modified>
</cp:coreProperties>
</file>